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CHC01\Desktop\Công văn web\New Zealand Airlines - NZ\"/>
    </mc:Choice>
  </mc:AlternateContent>
  <bookViews>
    <workbookView xWindow="0" yWindow="0" windowWidth="19200" windowHeight="10995" activeTab="2"/>
  </bookViews>
  <sheets>
    <sheet name="Fare Details" sheetId="1" r:id="rId1"/>
    <sheet name="Fare Rules" sheetId="3" r:id="rId2"/>
    <sheet name="Add-On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4" i="1"/>
  <c r="I13" i="1"/>
  <c r="I12" i="1"/>
  <c r="I11" i="1"/>
  <c r="I10" i="1"/>
  <c r="H24" i="1"/>
  <c r="H23" i="1"/>
  <c r="H22" i="1"/>
  <c r="H21" i="1"/>
  <c r="H20" i="1"/>
  <c r="H14" i="1"/>
  <c r="H13" i="1"/>
  <c r="H12" i="1"/>
  <c r="H11" i="1"/>
  <c r="H10" i="1"/>
  <c r="F128" i="1" l="1"/>
  <c r="F113" i="1"/>
  <c r="F98" i="1"/>
  <c r="F83" i="1"/>
  <c r="F68" i="1"/>
  <c r="A121" i="1"/>
  <c r="A106" i="1"/>
  <c r="A91" i="1"/>
  <c r="A76" i="1"/>
  <c r="G127" i="1"/>
  <c r="F127" i="1" s="1"/>
  <c r="G126" i="1"/>
  <c r="G125" i="1"/>
  <c r="G124" i="1"/>
  <c r="F124" i="1" s="1"/>
  <c r="G123" i="1"/>
  <c r="F123" i="1" s="1"/>
  <c r="G122" i="1"/>
  <c r="G121" i="1"/>
  <c r="G112" i="1"/>
  <c r="G111" i="1"/>
  <c r="G110" i="1"/>
  <c r="G109" i="1"/>
  <c r="G108" i="1"/>
  <c r="G107" i="1"/>
  <c r="G106" i="1"/>
  <c r="G97" i="1"/>
  <c r="G96" i="1"/>
  <c r="G95" i="1"/>
  <c r="G94" i="1"/>
  <c r="F94" i="1" s="1"/>
  <c r="G93" i="1"/>
  <c r="G92" i="1"/>
  <c r="F92" i="1" s="1"/>
  <c r="G91" i="1"/>
  <c r="F91" i="1" s="1"/>
  <c r="G82" i="1"/>
  <c r="G81" i="1"/>
  <c r="G80" i="1"/>
  <c r="G79" i="1"/>
  <c r="G78" i="1"/>
  <c r="G77" i="1"/>
  <c r="G76" i="1"/>
  <c r="G67" i="1"/>
  <c r="G66" i="1"/>
  <c r="F66" i="1" s="1"/>
  <c r="G65" i="1"/>
  <c r="G64" i="1"/>
  <c r="F64" i="1" s="1"/>
  <c r="G63" i="1"/>
  <c r="F63" i="1" s="1"/>
  <c r="G62" i="1"/>
  <c r="G61" i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F61" i="1"/>
  <c r="F62" i="1"/>
  <c r="F65" i="1"/>
  <c r="F67" i="1"/>
  <c r="B130" i="1"/>
  <c r="B129" i="1"/>
  <c r="B128" i="1"/>
  <c r="I127" i="1"/>
  <c r="H127" i="1"/>
  <c r="B127" i="1"/>
  <c r="I126" i="1"/>
  <c r="H126" i="1"/>
  <c r="F126" i="1"/>
  <c r="B126" i="1"/>
  <c r="I125" i="1"/>
  <c r="H125" i="1"/>
  <c r="F125" i="1"/>
  <c r="B125" i="1"/>
  <c r="I124" i="1"/>
  <c r="H124" i="1"/>
  <c r="B124" i="1"/>
  <c r="I123" i="1"/>
  <c r="H123" i="1"/>
  <c r="B123" i="1"/>
  <c r="I122" i="1"/>
  <c r="H122" i="1"/>
  <c r="F122" i="1"/>
  <c r="B122" i="1"/>
  <c r="I121" i="1"/>
  <c r="H121" i="1"/>
  <c r="F121" i="1"/>
  <c r="B121" i="1"/>
  <c r="E100" i="1"/>
  <c r="D100" i="1"/>
  <c r="E99" i="1"/>
  <c r="D99" i="1"/>
  <c r="E98" i="1"/>
  <c r="D98" i="1"/>
  <c r="E97" i="1"/>
  <c r="D97" i="1"/>
  <c r="E96" i="1"/>
  <c r="I96" i="1" s="1"/>
  <c r="D96" i="1"/>
  <c r="E95" i="1"/>
  <c r="I95" i="1" s="1"/>
  <c r="D95" i="1"/>
  <c r="E94" i="1"/>
  <c r="I94" i="1" s="1"/>
  <c r="D94" i="1"/>
  <c r="E93" i="1"/>
  <c r="I93" i="1" s="1"/>
  <c r="D93" i="1"/>
  <c r="H93" i="1" s="1"/>
  <c r="E92" i="1"/>
  <c r="I92" i="1" s="1"/>
  <c r="D92" i="1"/>
  <c r="E91" i="1"/>
  <c r="D91" i="1"/>
  <c r="H91" i="1" s="1"/>
  <c r="B99" i="1"/>
  <c r="B98" i="1"/>
  <c r="I97" i="1"/>
  <c r="H97" i="1"/>
  <c r="F97" i="1"/>
  <c r="B97" i="1"/>
  <c r="H96" i="1"/>
  <c r="F96" i="1"/>
  <c r="B96" i="1"/>
  <c r="H95" i="1"/>
  <c r="F95" i="1"/>
  <c r="B95" i="1"/>
  <c r="H94" i="1"/>
  <c r="B94" i="1"/>
  <c r="F93" i="1"/>
  <c r="B93" i="1"/>
  <c r="H92" i="1"/>
  <c r="B92" i="1"/>
  <c r="I91" i="1"/>
  <c r="B91" i="1"/>
  <c r="B69" i="1"/>
  <c r="B68" i="1"/>
  <c r="I67" i="1"/>
  <c r="B67" i="1"/>
  <c r="I66" i="1"/>
  <c r="B66" i="1"/>
  <c r="I65" i="1"/>
  <c r="B65" i="1"/>
  <c r="I64" i="1"/>
  <c r="B64" i="1"/>
  <c r="I63" i="1"/>
  <c r="B63" i="1"/>
  <c r="I62" i="1"/>
  <c r="B62" i="1"/>
  <c r="I61" i="1"/>
  <c r="B61" i="1"/>
  <c r="H62" i="1" l="1"/>
  <c r="H61" i="1"/>
  <c r="H66" i="1"/>
  <c r="H63" i="1"/>
  <c r="H67" i="1"/>
  <c r="H65" i="1"/>
  <c r="H64" i="1"/>
  <c r="F40" i="1"/>
  <c r="F39" i="1"/>
  <c r="F38" i="1"/>
  <c r="F32" i="1"/>
  <c r="F31" i="1"/>
  <c r="F30" i="1"/>
  <c r="I40" i="1" l="1"/>
  <c r="H40" i="1"/>
  <c r="I39" i="1"/>
  <c r="H39" i="1"/>
  <c r="I38" i="1"/>
  <c r="H38" i="1"/>
  <c r="H30" i="1"/>
  <c r="I32" i="1"/>
  <c r="H32" i="1"/>
  <c r="I31" i="1"/>
  <c r="H31" i="1"/>
  <c r="I30" i="1"/>
  <c r="Q85" i="1"/>
  <c r="Q84" i="1"/>
  <c r="M84" i="1"/>
  <c r="Q83" i="1"/>
  <c r="M83" i="1"/>
  <c r="T82" i="1"/>
  <c r="S82" i="1"/>
  <c r="Q82" i="1"/>
  <c r="M82" i="1"/>
  <c r="T81" i="1"/>
  <c r="S81" i="1"/>
  <c r="Q81" i="1"/>
  <c r="M81" i="1"/>
  <c r="T80" i="1"/>
  <c r="S80" i="1"/>
  <c r="Q80" i="1"/>
  <c r="M80" i="1"/>
  <c r="T79" i="1"/>
  <c r="S79" i="1"/>
  <c r="Q79" i="1"/>
  <c r="M79" i="1"/>
  <c r="T78" i="1"/>
  <c r="S78" i="1"/>
  <c r="Q78" i="1"/>
  <c r="M78" i="1"/>
  <c r="T77" i="1"/>
  <c r="S77" i="1"/>
  <c r="Q77" i="1"/>
  <c r="M77" i="1"/>
  <c r="T76" i="1"/>
  <c r="S76" i="1"/>
  <c r="Q76" i="1"/>
  <c r="M76" i="1"/>
  <c r="Q55" i="1"/>
  <c r="Q54" i="1"/>
  <c r="M54" i="1"/>
  <c r="Q53" i="1"/>
  <c r="M53" i="1"/>
  <c r="T52" i="1"/>
  <c r="S52" i="1"/>
  <c r="Q52" i="1"/>
  <c r="M52" i="1"/>
  <c r="T51" i="1"/>
  <c r="S51" i="1"/>
  <c r="Q51" i="1"/>
  <c r="M51" i="1"/>
  <c r="T50" i="1"/>
  <c r="S50" i="1"/>
  <c r="Q50" i="1"/>
  <c r="M50" i="1"/>
  <c r="T49" i="1"/>
  <c r="S49" i="1"/>
  <c r="Q49" i="1"/>
  <c r="M49" i="1"/>
  <c r="T48" i="1"/>
  <c r="S48" i="1"/>
  <c r="Q48" i="1"/>
  <c r="M48" i="1"/>
  <c r="T47" i="1"/>
  <c r="S47" i="1"/>
  <c r="Q47" i="1"/>
  <c r="M47" i="1"/>
  <c r="T46" i="1"/>
  <c r="S46" i="1"/>
  <c r="Q46" i="1"/>
  <c r="M46" i="1"/>
  <c r="R40" i="1"/>
  <c r="Q40" i="1"/>
  <c r="N40" i="1"/>
  <c r="R39" i="1"/>
  <c r="Q39" i="1"/>
  <c r="N39" i="1"/>
  <c r="R38" i="1"/>
  <c r="Q38" i="1"/>
  <c r="N38" i="1"/>
  <c r="R32" i="1"/>
  <c r="Q32" i="1"/>
  <c r="N32" i="1"/>
  <c r="R31" i="1"/>
  <c r="Q31" i="1"/>
  <c r="N31" i="1"/>
  <c r="R30" i="1"/>
  <c r="Q30" i="1"/>
  <c r="N30" i="1"/>
  <c r="A15" i="3" l="1"/>
  <c r="B84" i="1" l="1"/>
  <c r="B83" i="1"/>
  <c r="I82" i="1"/>
  <c r="H82" i="1"/>
  <c r="F82" i="1"/>
  <c r="B82" i="1"/>
  <c r="I81" i="1"/>
  <c r="H81" i="1"/>
  <c r="F81" i="1"/>
  <c r="B81" i="1"/>
  <c r="I80" i="1"/>
  <c r="H80" i="1"/>
  <c r="F80" i="1"/>
  <c r="B80" i="1"/>
  <c r="I79" i="1"/>
  <c r="H79" i="1"/>
  <c r="F79" i="1"/>
  <c r="B79" i="1"/>
  <c r="I78" i="1"/>
  <c r="H78" i="1"/>
  <c r="F78" i="1"/>
  <c r="B78" i="1"/>
  <c r="I77" i="1"/>
  <c r="H77" i="1"/>
  <c r="F77" i="1"/>
  <c r="B77" i="1"/>
  <c r="I76" i="1"/>
  <c r="H76" i="1"/>
  <c r="F76" i="1"/>
  <c r="B76" i="1"/>
  <c r="C24" i="1"/>
  <c r="G24" i="1"/>
  <c r="G14" i="1"/>
  <c r="C14" i="1"/>
  <c r="G20" i="1"/>
  <c r="G10" i="1"/>
  <c r="C20" i="1"/>
  <c r="C10" i="1"/>
  <c r="G23" i="1" l="1"/>
  <c r="G22" i="1"/>
  <c r="G21" i="1"/>
  <c r="C23" i="1"/>
  <c r="C22" i="1"/>
  <c r="C21" i="1"/>
  <c r="G13" i="1"/>
  <c r="G12" i="1"/>
  <c r="G11" i="1"/>
  <c r="C13" i="1"/>
  <c r="C12" i="1"/>
  <c r="C11" i="1"/>
  <c r="B115" i="1"/>
  <c r="B114" i="1"/>
  <c r="B113" i="1"/>
  <c r="I112" i="1"/>
  <c r="H112" i="1"/>
  <c r="F112" i="1"/>
  <c r="B112" i="1"/>
  <c r="I111" i="1"/>
  <c r="H111" i="1"/>
  <c r="F111" i="1"/>
  <c r="B111" i="1"/>
  <c r="I110" i="1"/>
  <c r="H110" i="1"/>
  <c r="F110" i="1"/>
  <c r="B110" i="1"/>
  <c r="I109" i="1"/>
  <c r="H109" i="1"/>
  <c r="F109" i="1"/>
  <c r="B109" i="1"/>
  <c r="I108" i="1"/>
  <c r="H108" i="1"/>
  <c r="F108" i="1"/>
  <c r="B108" i="1"/>
  <c r="I107" i="1"/>
  <c r="H107" i="1"/>
  <c r="F107" i="1"/>
  <c r="B107" i="1"/>
  <c r="I106" i="1"/>
  <c r="H106" i="1"/>
  <c r="F106" i="1"/>
  <c r="B106" i="1"/>
  <c r="H52" i="1"/>
  <c r="H51" i="1"/>
  <c r="H50" i="1"/>
  <c r="H49" i="1"/>
  <c r="H48" i="1"/>
  <c r="H47" i="1"/>
  <c r="H46" i="1"/>
  <c r="I52" i="1"/>
  <c r="I51" i="1"/>
  <c r="I50" i="1"/>
  <c r="I49" i="1"/>
  <c r="I48" i="1"/>
  <c r="I47" i="1"/>
  <c r="I46" i="1"/>
  <c r="F53" i="1"/>
  <c r="B54" i="1"/>
  <c r="B53" i="1"/>
  <c r="B52" i="1"/>
  <c r="B51" i="1"/>
  <c r="B50" i="1"/>
  <c r="B49" i="1"/>
  <c r="B48" i="1"/>
  <c r="B47" i="1"/>
  <c r="B46" i="1"/>
</calcChain>
</file>

<file path=xl/sharedStrings.xml><?xml version="1.0" encoding="utf-8"?>
<sst xmlns="http://schemas.openxmlformats.org/spreadsheetml/2006/main" count="693" uniqueCount="245">
  <si>
    <t>Departures</t>
  </si>
  <si>
    <t>Fare Basis</t>
  </si>
  <si>
    <t>Base Fare</t>
  </si>
  <si>
    <t>AKL/WLG</t>
  </si>
  <si>
    <t>CHC</t>
  </si>
  <si>
    <t>FARE SHEET REFERENCE VN-SWP-LTF</t>
  </si>
  <si>
    <t>RBD</t>
  </si>
  <si>
    <t>K</t>
  </si>
  <si>
    <t>G</t>
  </si>
  <si>
    <t>S</t>
  </si>
  <si>
    <t>L</t>
  </si>
  <si>
    <t>Q</t>
  </si>
  <si>
    <t>H</t>
  </si>
  <si>
    <t>M</t>
  </si>
  <si>
    <t>B</t>
  </si>
  <si>
    <t>Y</t>
  </si>
  <si>
    <t>V</t>
  </si>
  <si>
    <t>HAN to :</t>
  </si>
  <si>
    <t>Return</t>
  </si>
  <si>
    <t>One Way</t>
  </si>
  <si>
    <t>O</t>
  </si>
  <si>
    <t>E</t>
  </si>
  <si>
    <t>U</t>
  </si>
  <si>
    <t>PREMIUM ECONOMY CLASS</t>
  </si>
  <si>
    <t>DAD to :</t>
  </si>
  <si>
    <t>SGN/DAD to :</t>
  </si>
  <si>
    <t>BUSINESS PREMIER CLASS</t>
  </si>
  <si>
    <t>J</t>
  </si>
  <si>
    <t>Z</t>
  </si>
  <si>
    <t>D</t>
  </si>
  <si>
    <t>C</t>
  </si>
  <si>
    <t>WRE</t>
  </si>
  <si>
    <t>Whangarei</t>
  </si>
  <si>
    <t>North</t>
  </si>
  <si>
    <t>TRG</t>
  </si>
  <si>
    <t>Tauranga</t>
  </si>
  <si>
    <t>ROT</t>
  </si>
  <si>
    <t>Rotorua</t>
  </si>
  <si>
    <t>KKE</t>
  </si>
  <si>
    <t>Kerikeri</t>
  </si>
  <si>
    <t>TUO</t>
  </si>
  <si>
    <t>Taupo</t>
  </si>
  <si>
    <t>NPL</t>
  </si>
  <si>
    <t>New Plymouth</t>
  </si>
  <si>
    <t>NPE</t>
  </si>
  <si>
    <t>Napier</t>
  </si>
  <si>
    <t>GIS</t>
  </si>
  <si>
    <t>Gisborne</t>
  </si>
  <si>
    <t>PMR</t>
  </si>
  <si>
    <t>Palmerston North</t>
  </si>
  <si>
    <t>NSN</t>
  </si>
  <si>
    <t>Nelson</t>
  </si>
  <si>
    <t>South</t>
  </si>
  <si>
    <t>BHE</t>
  </si>
  <si>
    <t>Blenheim</t>
  </si>
  <si>
    <t>ZQN</t>
  </si>
  <si>
    <t>Queenstown</t>
  </si>
  <si>
    <t>DUD</t>
  </si>
  <si>
    <t>Dunedin</t>
  </si>
  <si>
    <t>IVC</t>
  </si>
  <si>
    <t>Invercargill</t>
  </si>
  <si>
    <t>TIU</t>
  </si>
  <si>
    <t>Timaru</t>
  </si>
  <si>
    <t>HKK</t>
  </si>
  <si>
    <t>Hokitika</t>
  </si>
  <si>
    <t>HLZ</t>
  </si>
  <si>
    <t>Hamilton</t>
  </si>
  <si>
    <t>Not applicable.</t>
  </si>
  <si>
    <t>35. PRIVATE FARES</t>
  </si>
  <si>
    <t>27. TOUR FEATURES</t>
  </si>
  <si>
    <t>Not permitted.</t>
  </si>
  <si>
    <t>21. AGENTS DISCOUNTS</t>
  </si>
  <si>
    <t>19. CHILD/INFANT DISCOUNTS</t>
  </si>
  <si>
    <t>Endorsement Box: RESTRICTIONS APPLY. VALID AIR NZ ONLY.</t>
  </si>
  <si>
    <t>18. TICKET ENDORSEMENTS</t>
  </si>
  <si>
    <t>17. HIP MILEAGE EXCEPTIONS</t>
  </si>
  <si>
    <t>USD300</t>
  </si>
  <si>
    <t>N.A</t>
  </si>
  <si>
    <t>USD200</t>
  </si>
  <si>
    <t>USD100</t>
  </si>
  <si>
    <t>Z-/D-/C-</t>
  </si>
  <si>
    <t>J-</t>
  </si>
  <si>
    <t>A-/O-/E-/U-</t>
  </si>
  <si>
    <t>V-/Q-/H-/M-/B-/Y-</t>
  </si>
  <si>
    <t>K-/G-/S-/L-</t>
  </si>
  <si>
    <t>C) Noshow Fee</t>
  </si>
  <si>
    <t>FOC</t>
  </si>
  <si>
    <t>USD250</t>
  </si>
  <si>
    <t>USD50</t>
  </si>
  <si>
    <t>E-/U-</t>
  </si>
  <si>
    <t>A-/O-</t>
  </si>
  <si>
    <t>M-/B-/Y-</t>
  </si>
  <si>
    <t>V-/Q-/H-</t>
  </si>
  <si>
    <t>B) Changes:</t>
  </si>
  <si>
    <t xml:space="preserve">Non-refundable </t>
  </si>
  <si>
    <t xml:space="preserve">2. After one way journey commenced: </t>
  </si>
  <si>
    <t xml:space="preserve">1. Before one way journey commenced:  </t>
  </si>
  <si>
    <t>A) Cancellation</t>
  </si>
  <si>
    <t>16. PENALTIES</t>
  </si>
  <si>
    <t>15. SALES RESTRICTIONS</t>
  </si>
  <si>
    <t>Not applicable</t>
  </si>
  <si>
    <t>13. ACCOMPANIED TRAVEL</t>
  </si>
  <si>
    <t>12. SURCHARGES</t>
  </si>
  <si>
    <t>11. BLACKOUTS</t>
  </si>
  <si>
    <t>10. COMBINATIONS</t>
  </si>
  <si>
    <t>Travel is permitted via the following routing guide.</t>
  </si>
  <si>
    <t>9. TRANSFERS / ROUTING</t>
  </si>
  <si>
    <t>8. STOPOVERS</t>
  </si>
  <si>
    <t>7. MAXIMUM STAY</t>
  </si>
  <si>
    <t>6. MINIMUM STAY</t>
  </si>
  <si>
    <t>42 (P)
14 (P)
5 (P)
1(A)</t>
  </si>
  <si>
    <t>21 (A)
7  (A)
3  (A)
1 (A)</t>
  </si>
  <si>
    <t>14 (A)
7 (A)
3 (A)
1(A)</t>
  </si>
  <si>
    <t>Ticket Must be Issued within:
Number of days after booking creation date (A) or                                            
Number of days prior to departure (P)</t>
  </si>
  <si>
    <t xml:space="preserve">Booking made: number of days prior to departure </t>
  </si>
  <si>
    <t>S, J</t>
  </si>
  <si>
    <t>C) Ticketing deadline</t>
  </si>
  <si>
    <t>A) Waitlists are not permitted.</t>
  </si>
  <si>
    <t>5. RESERVATIONS &amp; TICKETING</t>
  </si>
  <si>
    <t>MI flights 295 - 296, 1000 - 9999</t>
  </si>
  <si>
    <t>SQ flights 1000 - 4199, 4600 - 9999</t>
  </si>
  <si>
    <t xml:space="preserve">NZ flights 3000-3199; 3700-4999, 7000-7999, 9000-9999 </t>
  </si>
  <si>
    <t>B)  The fare component MUST NOT BE on one or more of the following:</t>
  </si>
  <si>
    <t xml:space="preserve">A) fares apply to NZ-coded flights between Viet Nam and New Zealand operated by NZ, SQ or MI. </t>
  </si>
  <si>
    <t>4. FLIGHT APPLICATION</t>
  </si>
  <si>
    <t>Refer to Fare Grid</t>
  </si>
  <si>
    <t>3. SEASONALITY</t>
  </si>
  <si>
    <t>2. DAY / TIME</t>
  </si>
  <si>
    <t>1. ELIGIBILITY</t>
  </si>
  <si>
    <t>FARE RULES</t>
  </si>
  <si>
    <t>ECONOMY =  K / G / S / L / V / Q / H / M / B / Y   PREMIUM ECONOMY = O / E / U   BUSINESS = J / Z / D / C</t>
  </si>
  <si>
    <t xml:space="preserve">BOOKING CLASS EXCEPTIONS </t>
  </si>
  <si>
    <t>NZ Prime booking class</t>
  </si>
  <si>
    <t>Exceptions :</t>
  </si>
  <si>
    <t>NZ* between VN and SG</t>
  </si>
  <si>
    <t>NZ within New Zealand</t>
  </si>
  <si>
    <t>W</t>
  </si>
  <si>
    <t>SQ/MI between
SGN/HAH/DAD
and SIN</t>
  </si>
  <si>
    <t>N</t>
  </si>
  <si>
    <t>ECONOMY CLASS</t>
  </si>
  <si>
    <t>YLJVVN</t>
  </si>
  <si>
    <t>BLJVVN</t>
  </si>
  <si>
    <t>MLJVVN</t>
  </si>
  <si>
    <t>HLJVVN</t>
  </si>
  <si>
    <t>QLJVVN</t>
  </si>
  <si>
    <t>VLJVVN</t>
  </si>
  <si>
    <t>LLJVVN</t>
  </si>
  <si>
    <t>SLJVVN</t>
  </si>
  <si>
    <t>GLJVVN</t>
  </si>
  <si>
    <t>YLJVNW</t>
  </si>
  <si>
    <t>BLJVNW</t>
  </si>
  <si>
    <t>MLJVNW</t>
  </si>
  <si>
    <t>HLJVNW</t>
  </si>
  <si>
    <t>QLJVNW</t>
  </si>
  <si>
    <t>VLJVNW</t>
  </si>
  <si>
    <t>LLJVNW</t>
  </si>
  <si>
    <t>L, V, Q, O</t>
  </si>
  <si>
    <t>H, M, B, Y, E, U</t>
  </si>
  <si>
    <t>Z, D,C</t>
  </si>
  <si>
    <t>More than 60
21-59
7-20
6 days or less</t>
  </si>
  <si>
    <t>1 (A)
1 (A)
1 (A)
1 (A)</t>
  </si>
  <si>
    <t>3 (A)
3 (A)
3 (A)
3 (A)</t>
  </si>
  <si>
    <t>30 (P)
14 (P)
5 (P)
1(A)</t>
  </si>
  <si>
    <t>K-/G-/ S-/L-: 3 months
JAP: 3 months
V-/Q-/H-/O-/J-: 6 months
M-/B-/Y-/E-/U-/Z-/D-/C-: 12 months</t>
  </si>
  <si>
    <r>
      <rPr>
        <b/>
        <sz val="9"/>
        <rFont val="Calibri"/>
        <family val="2"/>
        <scheme val="minor"/>
      </rPr>
      <t>For K-/G-fares</t>
    </r>
    <r>
      <rPr>
        <sz val="9"/>
        <rFont val="Calibri"/>
        <family val="2"/>
        <scheme val="minor"/>
      </rPr>
      <t xml:space="preserve">
Accompanied Child 2-11 years : Charge 100% of the total adult fare
Infants under 2 years with a seat : Charge 100% of the total adult fare
Infants under 2 years without a seat : system pricing
</t>
    </r>
    <r>
      <rPr>
        <b/>
        <sz val="9"/>
        <rFont val="Calibri"/>
        <family val="2"/>
        <scheme val="minor"/>
      </rPr>
      <t>For S-/L-/T-/W-/V-/Q-/H-/M-/B-/Y-/A-/O-/E-/U- fares</t>
    </r>
    <r>
      <rPr>
        <sz val="9"/>
        <rFont val="Calibri"/>
        <family val="2"/>
        <scheme val="minor"/>
      </rPr>
      <t xml:space="preserve">
Accompanied Child 2-11 years : Charge 75% of the total adult fare
Infants under 2 years with a seat : Charge 75% of the total adult fare
Infants under 2 years without a seat : system pricing
</t>
    </r>
    <r>
      <rPr>
        <b/>
        <sz val="9"/>
        <rFont val="Calibri"/>
        <family val="2"/>
        <scheme val="minor"/>
      </rPr>
      <t>For J-/Z-/D-/C- fares:</t>
    </r>
    <r>
      <rPr>
        <sz val="9"/>
        <rFont val="Calibri"/>
        <family val="2"/>
        <scheme val="minor"/>
      </rPr>
      <t xml:space="preserve">
No discount for child/infant occupying a seat; charge 100% of the total adult fare.
Infants under 2 years without a seat : Charge 10% of the total adult fare
Unaccompanied Child 5-11 years : No discount
</t>
    </r>
  </si>
  <si>
    <t>KLJVVN</t>
  </si>
  <si>
    <t>SGN to :</t>
  </si>
  <si>
    <t>via AKL</t>
  </si>
  <si>
    <t>via CHC</t>
  </si>
  <si>
    <t>via WLG</t>
  </si>
  <si>
    <t>SYD</t>
  </si>
  <si>
    <t>Sydney</t>
  </si>
  <si>
    <t>BNE</t>
  </si>
  <si>
    <t>Brisbane</t>
  </si>
  <si>
    <t>OOL</t>
  </si>
  <si>
    <t>Gold Coast</t>
  </si>
  <si>
    <t>MEL</t>
  </si>
  <si>
    <t>Melbourne</t>
  </si>
  <si>
    <t>ADL</t>
  </si>
  <si>
    <t>Adelaide</t>
  </si>
  <si>
    <t>CNS</t>
  </si>
  <si>
    <t>Cairns</t>
  </si>
  <si>
    <t>PER</t>
  </si>
  <si>
    <t>Perth</t>
  </si>
  <si>
    <t>NAN</t>
  </si>
  <si>
    <t>Nadi</t>
  </si>
  <si>
    <t>TBU</t>
  </si>
  <si>
    <t>Fuaʻamotu</t>
  </si>
  <si>
    <t>NOU</t>
  </si>
  <si>
    <t>La Tontouta</t>
  </si>
  <si>
    <t>RAR</t>
  </si>
  <si>
    <t xml:space="preserve">Rarotonga </t>
  </si>
  <si>
    <t>APW</t>
  </si>
  <si>
    <t>Faleolo</t>
  </si>
  <si>
    <t>PPT</t>
  </si>
  <si>
    <t>Fa'a'ā</t>
  </si>
  <si>
    <t>Island</t>
  </si>
  <si>
    <t>NZ between NZL &amp; SWP &amp; TRANSTASMAN</t>
  </si>
  <si>
    <t>O/Y</t>
  </si>
  <si>
    <t>E/Y</t>
  </si>
  <si>
    <t>U/Y</t>
  </si>
  <si>
    <t>C/U/Y</t>
  </si>
  <si>
    <t>J/U/Y</t>
  </si>
  <si>
    <t>Z/U/Y</t>
  </si>
  <si>
    <t>D/U/Y</t>
  </si>
  <si>
    <t>UJVVN</t>
  </si>
  <si>
    <t>EJVVN</t>
  </si>
  <si>
    <t>OJVVN</t>
  </si>
  <si>
    <t>UJVVNW</t>
  </si>
  <si>
    <t>EJVVNW</t>
  </si>
  <si>
    <t>OJVVNW</t>
  </si>
  <si>
    <t xml:space="preserve">With Effect From: </t>
  </si>
  <si>
    <t>Replaces:</t>
  </si>
  <si>
    <t>B) Advance Purchase: JAP_: 5 days</t>
  </si>
  <si>
    <t>YHJVVN</t>
  </si>
  <si>
    <t>BHJVVN</t>
  </si>
  <si>
    <t>MHJVVN</t>
  </si>
  <si>
    <t>HHJVVN</t>
  </si>
  <si>
    <t>QHJVVN</t>
  </si>
  <si>
    <t>VHJVVN</t>
  </si>
  <si>
    <t>LHJVVN</t>
  </si>
  <si>
    <t>SHJVVN</t>
  </si>
  <si>
    <t>GHJVVN</t>
  </si>
  <si>
    <t>KHJVVN</t>
  </si>
  <si>
    <t>All Year Round</t>
  </si>
  <si>
    <t>ECONOMY CLASS (Lull Season)</t>
  </si>
  <si>
    <t>For construction of fares from VN to NZ domestic and for fares from VN to NZL/SWP/AUSTRALIA via AKL/CHC/WLG please refer to ADD-Ons below</t>
  </si>
  <si>
    <t>K/G/S/L Classes</t>
  </si>
  <si>
    <t>V/Q/H/M/B/Y Classes</t>
  </si>
  <si>
    <t>BP/PPE Classes</t>
  </si>
  <si>
    <t>ECONOMY CLASS (High Season)</t>
  </si>
  <si>
    <t>Economy / Premium Economy Cabin</t>
  </si>
  <si>
    <t>Business Premier Cabin</t>
  </si>
  <si>
    <t>A) One FOC Stopover permitted in AKL/CHC/WLG in each direction when AKL/CHC/WLG is an international gateway and using NZL Domestic Addons.
B) FOC stopover in SIN is permitted in each direction.
C) No FOC Stopover in AKL/CHC/WLG when AKL/CHC/WLG is final destination.
Unlimited stopovers permitted on the pricing unit in New Zealand at USD35 each.</t>
  </si>
  <si>
    <t>All fares shown are in USD excluding tax, unless otherwise stated</t>
  </si>
  <si>
    <t>A) For Round Trip / Circle Trip with the same booking class, fare can be combined on a half round trip basis - to form single open jaw at the point of destination.
B) Combination permitted with addons and domestic sector fares within New Zealand.</t>
  </si>
  <si>
    <t>AIR NEW ZEALAND LONG TERM JV FARES 
FROM VIETNAM TO NEW ZEALAND VIA SIN</t>
  </si>
  <si>
    <t>SGN/DAD/HAN - [NZ/SQ/MI] - SIN - [NZ] - AKL/CHC/WLG - [NZ] - NEW ZEALAND / SWP / AUSTRALIA
Examples:
To AKL:
SGN/DAD/HAN - [NZ/SQ/MI] - SIN - [NZ] - AKL
SGN/DAD/HAN - [NZ/SQ/MI] - SIN - [NZ] - CHC/WLG - [NZ] - AKL
To CHC:
SGN/DAD/HAN - [NZ/SQ/MI] - SIN - [NZ] - CHC
SGN/DAD/HAN - [NZ/SQ/MI] - SIN - [NZ] - AKL/WLG - [NZ] - CHC
To WLG:
SGN/DAD/HAN - [NZ/SQ/MI] - SIN - [NZ] - WLG
SGN/DAD/HAN - [NZ/SQ/MI] - SIN - [NZ] - AKL/CHC - [NZ] - WLG
Rest of New Zealand / SWP / Australia (using add-ons)
SGN/DAD/HAN - [NZ/SQ/MI] - SIN - [NZ] - AKL/CHC/WLG - [NZ] - NEW ZEALAND / SWP / AUSTRALIA</t>
  </si>
  <si>
    <t>NZ Domestic Addons (USD/OW)</t>
  </si>
  <si>
    <t>PI/Tasman Addons (USD/OW)</t>
  </si>
  <si>
    <r>
      <t>A) Tickets must be issued on NZ ticket stock.
B)</t>
    </r>
    <r>
      <rPr>
        <sz val="9"/>
        <color rgb="FFFF0000"/>
        <rFont val="Calibri"/>
        <family val="2"/>
        <scheme val="minor"/>
      </rPr>
      <t xml:space="preserve"> Z-/J-/E-/O-/Q-/V-/L-/S-/G-/K-</t>
    </r>
    <r>
      <rPr>
        <sz val="9"/>
        <rFont val="Calibri"/>
        <family val="2"/>
        <scheme val="minor"/>
      </rPr>
      <t xml:space="preserve"> : Sales restricted to Vietnam and Singapore only.  SOTO/SITO/SOTI not permitted.</t>
    </r>
  </si>
  <si>
    <t>K-/G-/JAP- : 3 days</t>
  </si>
  <si>
    <t>190613 VN-NZ Fare Sheet JV</t>
  </si>
  <si>
    <r>
      <t xml:space="preserve">20 Dec 2020 - 30 Dec 2020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12 Feb 2021 - 17 Feb 2021                                                                                                                                                                                                                                                        12 Jun 2021 - 14 Aug 2021                                                                                                                                                                                                                                                       20 Dec 2021 - 31 Dec 2021 </t>
    </r>
  </si>
  <si>
    <r>
      <t xml:space="preserve">
15 Aug 2020 -19 Dec 2020
31 Dec 2020 - 31 Dec 2020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>01 Jan 2021 - 11 Feb 20201                                                                                                                                                                                                                                                      18 Feb 2021 - 11 Jun 2021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>15 Aug 21 - 19 Dec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</si>
</sst>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7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15" xfId="0" applyFont="1" applyBorder="1" applyAlignment="1" applyProtection="1">
      <alignment vertical="top" wrapText="1"/>
    </xf>
    <xf numFmtId="0" fontId="5" fillId="0" borderId="14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6" fillId="0" borderId="0" xfId="0" applyFont="1" applyBorder="1" applyProtection="1"/>
    <xf numFmtId="0" fontId="7" fillId="5" borderId="0" xfId="1" quotePrefix="1" applyFont="1" applyFill="1" applyBorder="1" applyAlignment="1">
      <alignment horizontal="left" vertical="center"/>
    </xf>
    <xf numFmtId="0" fontId="8" fillId="5" borderId="0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 wrapText="1"/>
    </xf>
    <xf numFmtId="1" fontId="8" fillId="5" borderId="0" xfId="1" applyNumberFormat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0" fontId="8" fillId="5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8" fillId="5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4" borderId="25" xfId="0" applyFont="1" applyFill="1" applyBorder="1"/>
    <xf numFmtId="0" fontId="3" fillId="4" borderId="17" xfId="0" applyFont="1" applyFill="1" applyBorder="1" applyAlignment="1"/>
    <xf numFmtId="0" fontId="3" fillId="4" borderId="2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19" xfId="0" applyFont="1" applyFill="1" applyBorder="1" applyAlignment="1"/>
    <xf numFmtId="0" fontId="3" fillId="3" borderId="4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4" borderId="16" xfId="0" applyFont="1" applyFill="1" applyBorder="1"/>
    <xf numFmtId="0" fontId="3" fillId="0" borderId="19" xfId="0" applyFont="1" applyBorder="1"/>
    <xf numFmtId="0" fontId="3" fillId="3" borderId="16" xfId="0" applyFont="1" applyFill="1" applyBorder="1"/>
    <xf numFmtId="0" fontId="3" fillId="0" borderId="17" xfId="0" applyFont="1" applyBorder="1"/>
    <xf numFmtId="0" fontId="3" fillId="4" borderId="34" xfId="0" applyFont="1" applyFill="1" applyBorder="1"/>
    <xf numFmtId="0" fontId="3" fillId="0" borderId="13" xfId="0" applyFont="1" applyBorder="1"/>
    <xf numFmtId="0" fontId="3" fillId="0" borderId="5" xfId="0" applyFont="1" applyBorder="1"/>
    <xf numFmtId="0" fontId="3" fillId="0" borderId="26" xfId="0" applyFont="1" applyBorder="1"/>
    <xf numFmtId="0" fontId="3" fillId="3" borderId="37" xfId="0" applyFont="1" applyFill="1" applyBorder="1"/>
    <xf numFmtId="0" fontId="3" fillId="4" borderId="41" xfId="0" applyFont="1" applyFill="1" applyBorder="1"/>
    <xf numFmtId="0" fontId="3" fillId="0" borderId="8" xfId="0" applyFont="1" applyBorder="1"/>
    <xf numFmtId="0" fontId="3" fillId="3" borderId="42" xfId="0" applyFont="1" applyFill="1" applyBorder="1"/>
    <xf numFmtId="0" fontId="3" fillId="0" borderId="7" xfId="0" applyFont="1" applyBorder="1"/>
    <xf numFmtId="0" fontId="3" fillId="0" borderId="27" xfId="0" applyFont="1" applyBorder="1"/>
    <xf numFmtId="0" fontId="3" fillId="4" borderId="35" xfId="0" applyFont="1" applyFill="1" applyBorder="1"/>
    <xf numFmtId="0" fontId="3" fillId="3" borderId="38" xfId="0" applyFont="1" applyFill="1" applyBorder="1"/>
    <xf numFmtId="0" fontId="3" fillId="0" borderId="32" xfId="0" applyFont="1" applyBorder="1"/>
    <xf numFmtId="0" fontId="3" fillId="4" borderId="36" xfId="0" applyFont="1" applyFill="1" applyBorder="1"/>
    <xf numFmtId="0" fontId="3" fillId="0" borderId="33" xfId="0" applyFont="1" applyBorder="1"/>
    <xf numFmtId="0" fontId="3" fillId="0" borderId="43" xfId="0" applyFont="1" applyBorder="1"/>
    <xf numFmtId="0" fontId="3" fillId="0" borderId="28" xfId="0" applyFont="1" applyBorder="1"/>
    <xf numFmtId="0" fontId="3" fillId="3" borderId="39" xfId="0" applyFont="1" applyFill="1" applyBorder="1"/>
    <xf numFmtId="0" fontId="3" fillId="4" borderId="21" xfId="0" applyFont="1" applyFill="1" applyBorder="1" applyAlignment="1"/>
    <xf numFmtId="0" fontId="3" fillId="4" borderId="22" xfId="0" applyFont="1" applyFill="1" applyBorder="1" applyAlignment="1"/>
    <xf numFmtId="0" fontId="3" fillId="4" borderId="23" xfId="0" applyFont="1" applyFill="1" applyBorder="1" applyAlignment="1"/>
    <xf numFmtId="0" fontId="3" fillId="3" borderId="0" xfId="0" applyFont="1" applyFill="1" applyBorder="1" applyAlignment="1"/>
    <xf numFmtId="0" fontId="3" fillId="3" borderId="24" xfId="0" applyFont="1" applyFill="1" applyBorder="1" applyAlignment="1"/>
    <xf numFmtId="0" fontId="3" fillId="0" borderId="16" xfId="0" applyFont="1" applyBorder="1"/>
    <xf numFmtId="0" fontId="3" fillId="0" borderId="18" xfId="0" applyFont="1" applyBorder="1"/>
    <xf numFmtId="3" fontId="3" fillId="0" borderId="26" xfId="0" applyNumberFormat="1" applyFont="1" applyBorder="1"/>
    <xf numFmtId="0" fontId="3" fillId="0" borderId="26" xfId="0" applyFont="1" applyBorder="1" applyAlignment="1">
      <alignment horizontal="right"/>
    </xf>
    <xf numFmtId="0" fontId="8" fillId="5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3" fillId="3" borderId="6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/>
    <xf numFmtId="0" fontId="3" fillId="4" borderId="0" xfId="0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0" fontId="3" fillId="0" borderId="24" xfId="0" applyFont="1" applyBorder="1"/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3" fontId="3" fillId="0" borderId="0" xfId="0" applyNumberFormat="1" applyFont="1"/>
    <xf numFmtId="0" fontId="3" fillId="0" borderId="4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3" fillId="0" borderId="11" xfId="0" applyFont="1" applyBorder="1"/>
    <xf numFmtId="0" fontId="3" fillId="0" borderId="3" xfId="0" applyFont="1" applyBorder="1"/>
    <xf numFmtId="0" fontId="5" fillId="0" borderId="4" xfId="0" applyFont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top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/>
    <xf numFmtId="164" fontId="0" fillId="0" borderId="1" xfId="0" applyNumberFormat="1" applyFont="1" applyBorder="1"/>
    <xf numFmtId="0" fontId="0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5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top" wrapText="1"/>
    </xf>
    <xf numFmtId="49" fontId="5" fillId="0" borderId="15" xfId="0" applyNumberFormat="1" applyFont="1" applyBorder="1" applyAlignment="1" applyProtection="1">
      <alignment horizontal="left" vertical="top" wrapText="1"/>
    </xf>
    <xf numFmtId="49" fontId="5" fillId="0" borderId="4" xfId="0" applyNumberFormat="1" applyFont="1" applyBorder="1" applyAlignment="1" applyProtection="1">
      <alignment horizontal="left" vertical="top" wrapText="1"/>
    </xf>
    <xf numFmtId="49" fontId="5" fillId="0" borderId="10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11" xfId="0" applyFont="1" applyBorder="1" applyAlignment="1" applyProtection="1">
      <alignment vertical="top" wrapText="1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6"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view="pageLayout" topLeftCell="A127" zoomScaleNormal="120" workbookViewId="0">
      <selection activeCell="A76" sqref="A76:A85"/>
    </sheetView>
  </sheetViews>
  <sheetFormatPr defaultColWidth="9.140625" defaultRowHeight="15" x14ac:dyDescent="0.25"/>
  <cols>
    <col min="1" max="1" width="23.28515625" style="2" customWidth="1"/>
    <col min="2" max="2" width="9.140625" style="65" customWidth="1"/>
    <col min="3" max="3" width="9.42578125" style="2" bestFit="1" customWidth="1"/>
    <col min="4" max="4" width="9.42578125" style="2" customWidth="1"/>
    <col min="5" max="5" width="10.85546875" style="2" bestFit="1" customWidth="1"/>
    <col min="6" max="6" width="9.140625" style="65"/>
    <col min="7" max="7" width="10.28515625" style="2" customWidth="1"/>
    <col min="8" max="8" width="9.140625" style="2"/>
    <col min="9" max="9" width="9.5703125" style="2" bestFit="1" customWidth="1"/>
    <col min="10" max="10" width="9.7109375" style="2" bestFit="1" customWidth="1"/>
    <col min="11" max="11" width="9.140625" style="2"/>
    <col min="12" max="20" width="0" style="2" hidden="1" customWidth="1"/>
    <col min="21" max="16384" width="9.140625" style="2"/>
  </cols>
  <sheetData>
    <row r="1" spans="1:20" ht="15.75" customHeight="1" x14ac:dyDescent="0.25">
      <c r="A1" s="130" t="s">
        <v>236</v>
      </c>
      <c r="B1" s="130"/>
      <c r="C1" s="130"/>
      <c r="D1" s="130"/>
      <c r="E1" s="130"/>
      <c r="F1" s="2" t="s">
        <v>5</v>
      </c>
    </row>
    <row r="2" spans="1:20" x14ac:dyDescent="0.25">
      <c r="A2" s="130"/>
      <c r="B2" s="130"/>
      <c r="C2" s="130"/>
      <c r="D2" s="130"/>
      <c r="E2" s="130"/>
      <c r="F2" s="2" t="s">
        <v>211</v>
      </c>
      <c r="H2" s="129">
        <v>44088</v>
      </c>
      <c r="I2" s="129"/>
    </row>
    <row r="3" spans="1:20" ht="14.45" x14ac:dyDescent="0.35">
      <c r="F3" s="2" t="s">
        <v>212</v>
      </c>
      <c r="G3" s="2" t="s">
        <v>242</v>
      </c>
    </row>
    <row r="4" spans="1:20" ht="14.45" x14ac:dyDescent="0.35">
      <c r="A4" s="2" t="s">
        <v>234</v>
      </c>
    </row>
    <row r="5" spans="1:20" thickBot="1" x14ac:dyDescent="0.4"/>
    <row r="6" spans="1:20" thickBot="1" x14ac:dyDescent="0.4">
      <c r="A6" s="124" t="s">
        <v>26</v>
      </c>
      <c r="B6" s="124"/>
      <c r="C6" s="124"/>
      <c r="D6" s="124"/>
      <c r="E6" s="124"/>
      <c r="F6" s="124"/>
      <c r="G6" s="124"/>
      <c r="H6" s="124"/>
      <c r="I6" s="124"/>
      <c r="L6" s="138" t="s">
        <v>26</v>
      </c>
      <c r="M6" s="139"/>
      <c r="N6" s="139"/>
      <c r="O6" s="139"/>
      <c r="P6" s="139"/>
      <c r="Q6" s="139"/>
      <c r="R6" s="139"/>
      <c r="S6" s="139"/>
      <c r="T6" s="140"/>
    </row>
    <row r="7" spans="1:20" ht="15.75" thickBot="1" x14ac:dyDescent="0.3">
      <c r="A7" s="125" t="s">
        <v>25</v>
      </c>
      <c r="B7" s="131" t="s">
        <v>18</v>
      </c>
      <c r="C7" s="131"/>
      <c r="D7" s="131"/>
      <c r="E7" s="131"/>
      <c r="F7" s="132" t="s">
        <v>19</v>
      </c>
      <c r="G7" s="132"/>
      <c r="H7" s="132"/>
      <c r="I7" s="132"/>
      <c r="L7" s="147" t="s">
        <v>25</v>
      </c>
      <c r="M7" s="149" t="s">
        <v>18</v>
      </c>
      <c r="N7" s="150"/>
      <c r="O7" s="150"/>
      <c r="P7" s="151"/>
      <c r="Q7" s="152" t="s">
        <v>19</v>
      </c>
      <c r="R7" s="152"/>
      <c r="S7" s="152"/>
      <c r="T7" s="153"/>
    </row>
    <row r="8" spans="1:20" ht="15.75" thickBot="1" x14ac:dyDescent="0.3">
      <c r="A8" s="125"/>
      <c r="B8" s="73"/>
      <c r="C8" s="74"/>
      <c r="D8" s="66" t="s">
        <v>3</v>
      </c>
      <c r="E8" s="66" t="s">
        <v>4</v>
      </c>
      <c r="F8" s="71"/>
      <c r="G8" s="72"/>
      <c r="H8" s="67" t="s">
        <v>3</v>
      </c>
      <c r="I8" s="67" t="s">
        <v>4</v>
      </c>
      <c r="L8" s="148"/>
      <c r="M8" s="24"/>
      <c r="N8" s="25"/>
      <c r="O8" s="26" t="s">
        <v>3</v>
      </c>
      <c r="P8" s="27" t="s">
        <v>4</v>
      </c>
      <c r="Q8" s="28"/>
      <c r="R8" s="29"/>
      <c r="S8" s="30" t="s">
        <v>3</v>
      </c>
      <c r="T8" s="31" t="s">
        <v>4</v>
      </c>
    </row>
    <row r="9" spans="1:20" thickBot="1" x14ac:dyDescent="0.4">
      <c r="A9" s="75" t="s">
        <v>0</v>
      </c>
      <c r="B9" s="66" t="s">
        <v>6</v>
      </c>
      <c r="C9" s="23" t="s">
        <v>1</v>
      </c>
      <c r="D9" s="126" t="s">
        <v>2</v>
      </c>
      <c r="E9" s="126"/>
      <c r="F9" s="67" t="s">
        <v>6</v>
      </c>
      <c r="G9" s="23" t="s">
        <v>1</v>
      </c>
      <c r="H9" s="126" t="s">
        <v>2</v>
      </c>
      <c r="I9" s="126"/>
      <c r="L9" s="32" t="s">
        <v>0</v>
      </c>
      <c r="M9" s="33" t="s">
        <v>6</v>
      </c>
      <c r="N9" s="34" t="s">
        <v>1</v>
      </c>
      <c r="O9" s="154" t="s">
        <v>2</v>
      </c>
      <c r="P9" s="155"/>
      <c r="Q9" s="35" t="s">
        <v>6</v>
      </c>
      <c r="R9" s="36" t="s">
        <v>1</v>
      </c>
      <c r="S9" s="156" t="s">
        <v>2</v>
      </c>
      <c r="T9" s="155"/>
    </row>
    <row r="10" spans="1:20" x14ac:dyDescent="0.25">
      <c r="A10" s="157" t="s">
        <v>224</v>
      </c>
      <c r="B10" s="113" t="s">
        <v>30</v>
      </c>
      <c r="C10" s="114" t="str">
        <f>B10&amp;"JVVN"</f>
        <v>CJVVN</v>
      </c>
      <c r="D10" s="115">
        <v>5865</v>
      </c>
      <c r="E10" s="115">
        <v>5865</v>
      </c>
      <c r="F10" s="116" t="s">
        <v>30</v>
      </c>
      <c r="G10" s="114" t="str">
        <f>F10&amp;"JVVNW"</f>
        <v>CJVVNW</v>
      </c>
      <c r="H10" s="115">
        <f>ROUNDUP(D10*0.6,0)</f>
        <v>3519</v>
      </c>
      <c r="I10" s="115">
        <f t="shared" ref="I10:I14" si="0">ROUNDUP(E10*0.6,0)</f>
        <v>3519</v>
      </c>
      <c r="L10" s="32"/>
      <c r="M10" s="37"/>
      <c r="N10" s="38"/>
      <c r="O10" s="39"/>
      <c r="P10" s="40"/>
      <c r="Q10" s="41"/>
      <c r="R10" s="38"/>
      <c r="S10" s="39"/>
      <c r="T10" s="40"/>
    </row>
    <row r="11" spans="1:20" x14ac:dyDescent="0.25">
      <c r="A11" s="157"/>
      <c r="B11" s="113" t="s">
        <v>29</v>
      </c>
      <c r="C11" s="114" t="str">
        <f>B11&amp;"JVVN"</f>
        <v>DJVVN</v>
      </c>
      <c r="D11" s="115">
        <v>4747</v>
      </c>
      <c r="E11" s="115">
        <v>4747</v>
      </c>
      <c r="F11" s="116" t="s">
        <v>29</v>
      </c>
      <c r="G11" s="114" t="str">
        <f>F11&amp;"JVVNW"</f>
        <v>DJVVNW</v>
      </c>
      <c r="H11" s="115">
        <f t="shared" ref="H11:H14" si="1">ROUNDUP(D11*0.6,0)</f>
        <v>2849</v>
      </c>
      <c r="I11" s="115">
        <f t="shared" si="0"/>
        <v>2849</v>
      </c>
      <c r="L11" s="32"/>
      <c r="M11" s="42"/>
      <c r="N11" s="43"/>
      <c r="O11" s="39"/>
      <c r="P11" s="40"/>
      <c r="Q11" s="44"/>
      <c r="R11" s="38"/>
      <c r="S11" s="39"/>
      <c r="T11" s="40"/>
    </row>
    <row r="12" spans="1:20" x14ac:dyDescent="0.25">
      <c r="A12" s="157"/>
      <c r="B12" s="113" t="s">
        <v>28</v>
      </c>
      <c r="C12" s="114" t="str">
        <f t="shared" ref="C12:C13" si="2">B12&amp;"JVVN"</f>
        <v>ZJVVN</v>
      </c>
      <c r="D12" s="115">
        <v>3978</v>
      </c>
      <c r="E12" s="115">
        <v>3978</v>
      </c>
      <c r="F12" s="116" t="s">
        <v>28</v>
      </c>
      <c r="G12" s="114" t="str">
        <f t="shared" ref="G12:G13" si="3">F12&amp;"JVVNW"</f>
        <v>ZJVVNW</v>
      </c>
      <c r="H12" s="115">
        <f t="shared" si="1"/>
        <v>2387</v>
      </c>
      <c r="I12" s="115">
        <f t="shared" si="0"/>
        <v>2387</v>
      </c>
      <c r="L12" s="32"/>
      <c r="M12" s="42"/>
      <c r="N12" s="43"/>
      <c r="O12" s="39"/>
      <c r="P12" s="40"/>
      <c r="Q12" s="44"/>
      <c r="R12" s="43"/>
      <c r="S12" s="45"/>
      <c r="T12" s="46"/>
    </row>
    <row r="13" spans="1:20" x14ac:dyDescent="0.25">
      <c r="A13" s="157"/>
      <c r="B13" s="113" t="s">
        <v>27</v>
      </c>
      <c r="C13" s="114" t="str">
        <f t="shared" si="2"/>
        <v>JJVVN</v>
      </c>
      <c r="D13" s="115">
        <v>3535</v>
      </c>
      <c r="E13" s="115">
        <v>3535</v>
      </c>
      <c r="F13" s="116" t="s">
        <v>27</v>
      </c>
      <c r="G13" s="114" t="str">
        <f t="shared" si="3"/>
        <v>JJVVNW</v>
      </c>
      <c r="H13" s="115">
        <f t="shared" si="1"/>
        <v>2121</v>
      </c>
      <c r="I13" s="115">
        <f t="shared" si="0"/>
        <v>2121</v>
      </c>
      <c r="L13" s="32"/>
      <c r="M13" s="47"/>
      <c r="N13" s="43"/>
      <c r="O13" s="45"/>
      <c r="P13" s="46"/>
      <c r="Q13" s="48"/>
      <c r="R13" s="43"/>
      <c r="S13" s="45"/>
      <c r="T13" s="46"/>
    </row>
    <row r="14" spans="1:20" ht="15.75" thickBot="1" x14ac:dyDescent="0.3">
      <c r="A14" s="158"/>
      <c r="B14" s="113" t="s">
        <v>27</v>
      </c>
      <c r="C14" s="114" t="str">
        <f>B14&amp;"APJVVN"</f>
        <v>JAPJVVN</v>
      </c>
      <c r="D14" s="115">
        <v>3283</v>
      </c>
      <c r="E14" s="115">
        <v>3283</v>
      </c>
      <c r="F14" s="116" t="s">
        <v>27</v>
      </c>
      <c r="G14" s="114" t="str">
        <f>F14&amp;"JAPVVNW"</f>
        <v>JJAPVVNW</v>
      </c>
      <c r="H14" s="115">
        <f t="shared" si="1"/>
        <v>1970</v>
      </c>
      <c r="I14" s="115">
        <f t="shared" si="0"/>
        <v>1970</v>
      </c>
      <c r="L14" s="49"/>
      <c r="M14" s="50"/>
      <c r="N14" s="51"/>
      <c r="O14" s="52"/>
      <c r="P14" s="53"/>
      <c r="Q14" s="54"/>
      <c r="R14" s="51"/>
      <c r="S14" s="52"/>
      <c r="T14" s="53"/>
    </row>
    <row r="15" spans="1:20" thickBot="1" x14ac:dyDescent="0.4">
      <c r="A15" s="117"/>
      <c r="B15" s="118"/>
      <c r="C15" s="117"/>
      <c r="D15" s="117"/>
      <c r="E15" s="117"/>
      <c r="F15" s="118"/>
      <c r="G15" s="117"/>
      <c r="H15" s="117"/>
      <c r="I15" s="117"/>
    </row>
    <row r="16" spans="1:20" thickBot="1" x14ac:dyDescent="0.4">
      <c r="A16" s="134" t="s">
        <v>26</v>
      </c>
      <c r="B16" s="134"/>
      <c r="C16" s="134"/>
      <c r="D16" s="134"/>
      <c r="E16" s="134"/>
      <c r="F16" s="134"/>
      <c r="G16" s="134"/>
      <c r="H16" s="134"/>
      <c r="I16" s="134"/>
      <c r="L16" s="138"/>
      <c r="M16" s="139"/>
      <c r="N16" s="139"/>
      <c r="O16" s="139"/>
      <c r="P16" s="139"/>
      <c r="Q16" s="139"/>
      <c r="R16" s="139"/>
      <c r="S16" s="139"/>
      <c r="T16" s="140"/>
    </row>
    <row r="17" spans="1:20" ht="15.75" thickBot="1" x14ac:dyDescent="0.3">
      <c r="A17" s="135" t="s">
        <v>17</v>
      </c>
      <c r="B17" s="136" t="s">
        <v>18</v>
      </c>
      <c r="C17" s="136"/>
      <c r="D17" s="136"/>
      <c r="E17" s="136"/>
      <c r="F17" s="137" t="s">
        <v>19</v>
      </c>
      <c r="G17" s="137"/>
      <c r="H17" s="137"/>
      <c r="I17" s="137"/>
      <c r="L17" s="147"/>
      <c r="M17" s="149"/>
      <c r="N17" s="150"/>
      <c r="O17" s="150"/>
      <c r="P17" s="151"/>
      <c r="Q17" s="152"/>
      <c r="R17" s="152"/>
      <c r="S17" s="152"/>
      <c r="T17" s="153"/>
    </row>
    <row r="18" spans="1:20" ht="15.75" thickBot="1" x14ac:dyDescent="0.3">
      <c r="A18" s="135"/>
      <c r="B18" s="119"/>
      <c r="C18" s="120"/>
      <c r="D18" s="113" t="s">
        <v>3</v>
      </c>
      <c r="E18" s="113" t="s">
        <v>4</v>
      </c>
      <c r="F18" s="121"/>
      <c r="G18" s="122"/>
      <c r="H18" s="116" t="s">
        <v>3</v>
      </c>
      <c r="I18" s="116" t="s">
        <v>4</v>
      </c>
      <c r="L18" s="148"/>
      <c r="M18" s="24"/>
      <c r="N18" s="25"/>
      <c r="O18" s="26"/>
      <c r="P18" s="27"/>
      <c r="Q18" s="28"/>
      <c r="R18" s="29"/>
      <c r="S18" s="30"/>
      <c r="T18" s="31"/>
    </row>
    <row r="19" spans="1:20" thickBot="1" x14ac:dyDescent="0.4">
      <c r="A19" s="123" t="s">
        <v>0</v>
      </c>
      <c r="B19" s="113" t="s">
        <v>6</v>
      </c>
      <c r="C19" s="114" t="s">
        <v>1</v>
      </c>
      <c r="D19" s="133" t="s">
        <v>2</v>
      </c>
      <c r="E19" s="133"/>
      <c r="F19" s="116" t="s">
        <v>6</v>
      </c>
      <c r="G19" s="114" t="s">
        <v>1</v>
      </c>
      <c r="H19" s="133" t="s">
        <v>2</v>
      </c>
      <c r="I19" s="133"/>
      <c r="L19" s="32"/>
      <c r="M19" s="33"/>
      <c r="N19" s="34"/>
      <c r="O19" s="154"/>
      <c r="P19" s="155"/>
      <c r="Q19" s="35"/>
      <c r="R19" s="36"/>
      <c r="S19" s="156"/>
      <c r="T19" s="155"/>
    </row>
    <row r="20" spans="1:20" x14ac:dyDescent="0.25">
      <c r="A20" s="157" t="s">
        <v>224</v>
      </c>
      <c r="B20" s="113" t="s">
        <v>30</v>
      </c>
      <c r="C20" s="114" t="str">
        <f>B20&amp;"JVVN"</f>
        <v>CJVVN</v>
      </c>
      <c r="D20" s="115">
        <v>5661</v>
      </c>
      <c r="E20" s="115">
        <v>5661</v>
      </c>
      <c r="F20" s="116" t="s">
        <v>30</v>
      </c>
      <c r="G20" s="114" t="str">
        <f>F20&amp;"JVVNW"</f>
        <v>CJVVNW</v>
      </c>
      <c r="H20" s="115">
        <f t="shared" ref="H20:H24" si="4">ROUNDUP(D20*0.6,0)</f>
        <v>3397</v>
      </c>
      <c r="I20" s="115">
        <f t="shared" ref="I20:I24" si="5">ROUNDUP(E20*0.6,0)</f>
        <v>3397</v>
      </c>
      <c r="L20" s="32"/>
      <c r="M20" s="37"/>
      <c r="N20" s="38"/>
      <c r="O20" s="39"/>
      <c r="P20" s="40"/>
      <c r="Q20" s="41"/>
      <c r="R20" s="38"/>
      <c r="S20" s="39"/>
      <c r="T20" s="40"/>
    </row>
    <row r="21" spans="1:20" x14ac:dyDescent="0.25">
      <c r="A21" s="157"/>
      <c r="B21" s="113" t="s">
        <v>29</v>
      </c>
      <c r="C21" s="114" t="str">
        <f>B21&amp;"JVVN"</f>
        <v>DJVVN</v>
      </c>
      <c r="D21" s="115">
        <v>4596</v>
      </c>
      <c r="E21" s="115">
        <v>4596</v>
      </c>
      <c r="F21" s="116" t="s">
        <v>29</v>
      </c>
      <c r="G21" s="114" t="str">
        <f>F21&amp;"JVVNW"</f>
        <v>DJVVNW</v>
      </c>
      <c r="H21" s="115">
        <f t="shared" si="4"/>
        <v>2758</v>
      </c>
      <c r="I21" s="115">
        <f t="shared" si="5"/>
        <v>2758</v>
      </c>
      <c r="L21" s="32"/>
      <c r="M21" s="42"/>
      <c r="N21" s="38"/>
      <c r="O21" s="39"/>
      <c r="P21" s="40"/>
      <c r="Q21" s="44"/>
      <c r="R21" s="38"/>
      <c r="S21" s="39"/>
      <c r="T21" s="40"/>
    </row>
    <row r="22" spans="1:20" x14ac:dyDescent="0.25">
      <c r="A22" s="157"/>
      <c r="B22" s="113" t="s">
        <v>28</v>
      </c>
      <c r="C22" s="114" t="str">
        <f t="shared" ref="C22:C23" si="6">B22&amp;"JVVN"</f>
        <v>ZJVVN</v>
      </c>
      <c r="D22" s="115">
        <v>4029</v>
      </c>
      <c r="E22" s="115">
        <v>4029</v>
      </c>
      <c r="F22" s="116" t="s">
        <v>28</v>
      </c>
      <c r="G22" s="114" t="str">
        <f t="shared" ref="G22:G23" si="7">F22&amp;"JVVNW"</f>
        <v>ZJVVNW</v>
      </c>
      <c r="H22" s="115">
        <f t="shared" si="4"/>
        <v>2418</v>
      </c>
      <c r="I22" s="115">
        <f t="shared" si="5"/>
        <v>2418</v>
      </c>
      <c r="L22" s="32"/>
      <c r="M22" s="42"/>
      <c r="N22" s="43"/>
      <c r="O22" s="39"/>
      <c r="P22" s="40"/>
      <c r="Q22" s="44"/>
      <c r="R22" s="43"/>
      <c r="S22" s="45"/>
      <c r="T22" s="46"/>
    </row>
    <row r="23" spans="1:20" x14ac:dyDescent="0.25">
      <c r="A23" s="157"/>
      <c r="B23" s="113" t="s">
        <v>27</v>
      </c>
      <c r="C23" s="114" t="str">
        <f t="shared" si="6"/>
        <v>JJVVN</v>
      </c>
      <c r="D23" s="115">
        <v>3586</v>
      </c>
      <c r="E23" s="115">
        <v>3586</v>
      </c>
      <c r="F23" s="116" t="s">
        <v>27</v>
      </c>
      <c r="G23" s="114" t="str">
        <f t="shared" si="7"/>
        <v>JJVVNW</v>
      </c>
      <c r="H23" s="115">
        <f t="shared" si="4"/>
        <v>2152</v>
      </c>
      <c r="I23" s="115">
        <f t="shared" si="5"/>
        <v>2152</v>
      </c>
      <c r="L23" s="32"/>
      <c r="M23" s="47"/>
      <c r="N23" s="43"/>
      <c r="O23" s="45"/>
      <c r="P23" s="46"/>
      <c r="Q23" s="48"/>
      <c r="R23" s="43"/>
      <c r="S23" s="45"/>
      <c r="T23" s="46"/>
    </row>
    <row r="24" spans="1:20" ht="15.75" thickBot="1" x14ac:dyDescent="0.3">
      <c r="A24" s="158"/>
      <c r="B24" s="113" t="s">
        <v>27</v>
      </c>
      <c r="C24" s="114" t="str">
        <f>B24&amp;"APJVVN"</f>
        <v>JAPJVVN</v>
      </c>
      <c r="D24" s="115">
        <v>3283</v>
      </c>
      <c r="E24" s="115">
        <v>3283</v>
      </c>
      <c r="F24" s="116" t="s">
        <v>27</v>
      </c>
      <c r="G24" s="114" t="str">
        <f>F24&amp;"JAPVVNW"</f>
        <v>JJAPVVNW</v>
      </c>
      <c r="H24" s="115">
        <f t="shared" si="4"/>
        <v>1970</v>
      </c>
      <c r="I24" s="115">
        <f t="shared" si="5"/>
        <v>1970</v>
      </c>
      <c r="L24" s="49"/>
      <c r="M24" s="50"/>
      <c r="N24" s="51"/>
      <c r="O24" s="52"/>
      <c r="P24" s="53"/>
      <c r="Q24" s="54"/>
      <c r="R24" s="51"/>
      <c r="S24" s="52"/>
      <c r="T24" s="53"/>
    </row>
    <row r="25" spans="1:20" thickBot="1" x14ac:dyDescent="0.4"/>
    <row r="26" spans="1:20" thickBot="1" x14ac:dyDescent="0.4">
      <c r="A26" s="124" t="s">
        <v>23</v>
      </c>
      <c r="B26" s="124"/>
      <c r="C26" s="124"/>
      <c r="D26" s="124"/>
      <c r="E26" s="124"/>
      <c r="F26" s="124"/>
      <c r="G26" s="124"/>
      <c r="H26" s="124"/>
      <c r="I26" s="124"/>
      <c r="L26" s="138" t="s">
        <v>23</v>
      </c>
      <c r="M26" s="139"/>
      <c r="N26" s="139"/>
      <c r="O26" s="139"/>
      <c r="P26" s="139"/>
      <c r="Q26" s="139"/>
      <c r="R26" s="140"/>
    </row>
    <row r="27" spans="1:20" ht="15.75" customHeight="1" thickBot="1" x14ac:dyDescent="0.3">
      <c r="A27" s="125" t="s">
        <v>25</v>
      </c>
      <c r="B27" s="131" t="s">
        <v>18</v>
      </c>
      <c r="C27" s="131"/>
      <c r="D27" s="131"/>
      <c r="E27" s="131"/>
      <c r="F27" s="132" t="s">
        <v>19</v>
      </c>
      <c r="G27" s="132"/>
      <c r="H27" s="132"/>
      <c r="I27" s="132"/>
      <c r="L27" s="141" t="s">
        <v>166</v>
      </c>
      <c r="M27" s="55" t="s">
        <v>18</v>
      </c>
      <c r="N27" s="56"/>
      <c r="O27" s="57"/>
      <c r="P27" s="58" t="s">
        <v>19</v>
      </c>
      <c r="Q27" s="58"/>
      <c r="R27" s="59"/>
    </row>
    <row r="28" spans="1:20" ht="15.75" thickBot="1" x14ac:dyDescent="0.3">
      <c r="A28" s="125"/>
      <c r="B28" s="73"/>
      <c r="C28" s="74"/>
      <c r="D28" s="66" t="s">
        <v>3</v>
      </c>
      <c r="E28" s="66" t="s">
        <v>4</v>
      </c>
      <c r="F28" s="71"/>
      <c r="G28" s="72"/>
      <c r="H28" s="67" t="s">
        <v>3</v>
      </c>
      <c r="I28" s="67" t="s">
        <v>4</v>
      </c>
      <c r="L28" s="142"/>
      <c r="M28" s="24"/>
      <c r="N28" s="143" t="s">
        <v>3</v>
      </c>
      <c r="O28" s="144"/>
      <c r="P28" s="28"/>
      <c r="Q28" s="145" t="s">
        <v>3</v>
      </c>
      <c r="R28" s="146"/>
    </row>
    <row r="29" spans="1:20" thickBot="1" x14ac:dyDescent="0.4">
      <c r="A29" s="75" t="s">
        <v>0</v>
      </c>
      <c r="B29" s="66" t="s">
        <v>6</v>
      </c>
      <c r="C29" s="23" t="s">
        <v>1</v>
      </c>
      <c r="D29" s="126" t="s">
        <v>2</v>
      </c>
      <c r="E29" s="126"/>
      <c r="F29" s="67" t="s">
        <v>6</v>
      </c>
      <c r="G29" s="23" t="s">
        <v>1</v>
      </c>
      <c r="H29" s="126" t="s">
        <v>2</v>
      </c>
      <c r="I29" s="126"/>
      <c r="L29" s="32" t="s">
        <v>0</v>
      </c>
      <c r="M29" s="33" t="s">
        <v>6</v>
      </c>
      <c r="N29" s="34" t="s">
        <v>1</v>
      </c>
      <c r="O29" s="60" t="s">
        <v>2</v>
      </c>
      <c r="P29" s="35" t="s">
        <v>6</v>
      </c>
      <c r="Q29" s="36" t="s">
        <v>1</v>
      </c>
      <c r="R29" s="61" t="s">
        <v>2</v>
      </c>
    </row>
    <row r="30" spans="1:20" x14ac:dyDescent="0.25">
      <c r="A30" s="127" t="s">
        <v>224</v>
      </c>
      <c r="B30" s="66" t="s">
        <v>22</v>
      </c>
      <c r="C30" s="23" t="s">
        <v>205</v>
      </c>
      <c r="D30" s="70">
        <v>2520</v>
      </c>
      <c r="E30" s="70">
        <v>2520</v>
      </c>
      <c r="F30" s="67" t="str">
        <f>B30</f>
        <v>U</v>
      </c>
      <c r="G30" s="23" t="s">
        <v>208</v>
      </c>
      <c r="H30" s="70">
        <f>D30*0.6</f>
        <v>1512</v>
      </c>
      <c r="I30" s="70">
        <f t="shared" ref="I30:I32" si="8">E30*0.6</f>
        <v>1512</v>
      </c>
      <c r="L30" s="32"/>
      <c r="M30" s="37" t="s">
        <v>22</v>
      </c>
      <c r="N30" s="38" t="str">
        <f>M30&amp;"JVVN"</f>
        <v>UJVVN</v>
      </c>
      <c r="O30" s="40">
        <v>2500</v>
      </c>
      <c r="P30" s="41" t="s">
        <v>22</v>
      </c>
      <c r="Q30" s="38" t="str">
        <f>P30&amp;"JVVNW"</f>
        <v>UJVVNW</v>
      </c>
      <c r="R30" s="40">
        <f>O30*0.6</f>
        <v>1500</v>
      </c>
    </row>
    <row r="31" spans="1:20" x14ac:dyDescent="0.25">
      <c r="A31" s="127"/>
      <c r="B31" s="66" t="s">
        <v>21</v>
      </c>
      <c r="C31" s="23" t="s">
        <v>206</v>
      </c>
      <c r="D31" s="70">
        <v>2120</v>
      </c>
      <c r="E31" s="70">
        <v>2120</v>
      </c>
      <c r="F31" s="67" t="str">
        <f t="shared" ref="F31:F32" si="9">B31</f>
        <v>E</v>
      </c>
      <c r="G31" s="23" t="s">
        <v>209</v>
      </c>
      <c r="H31" s="70">
        <f t="shared" ref="H31:H32" si="10">D31*0.6</f>
        <v>1272</v>
      </c>
      <c r="I31" s="70">
        <f t="shared" si="8"/>
        <v>1272</v>
      </c>
      <c r="L31" s="32"/>
      <c r="M31" s="47" t="s">
        <v>21</v>
      </c>
      <c r="N31" s="43" t="str">
        <f t="shared" ref="N31:N32" si="11">M31&amp;"JVVN"</f>
        <v>EJVVN</v>
      </c>
      <c r="O31" s="46">
        <v>2100</v>
      </c>
      <c r="P31" s="48" t="s">
        <v>21</v>
      </c>
      <c r="Q31" s="43" t="str">
        <f>P31&amp;"JVVNW"</f>
        <v>EJVVNW</v>
      </c>
      <c r="R31" s="46">
        <f>O31*0.6</f>
        <v>1260</v>
      </c>
    </row>
    <row r="32" spans="1:20" ht="15.75" thickBot="1" x14ac:dyDescent="0.3">
      <c r="A32" s="128"/>
      <c r="B32" s="66" t="s">
        <v>20</v>
      </c>
      <c r="C32" s="23" t="s">
        <v>207</v>
      </c>
      <c r="D32" s="70">
        <v>1820</v>
      </c>
      <c r="E32" s="70">
        <v>1820</v>
      </c>
      <c r="F32" s="67" t="str">
        <f t="shared" si="9"/>
        <v>O</v>
      </c>
      <c r="G32" s="23" t="s">
        <v>210</v>
      </c>
      <c r="H32" s="70">
        <f t="shared" si="10"/>
        <v>1092</v>
      </c>
      <c r="I32" s="70">
        <f t="shared" si="8"/>
        <v>1092</v>
      </c>
      <c r="L32" s="49"/>
      <c r="M32" s="50" t="s">
        <v>20</v>
      </c>
      <c r="N32" s="51" t="str">
        <f t="shared" si="11"/>
        <v>OJVVN</v>
      </c>
      <c r="O32" s="53">
        <v>1800</v>
      </c>
      <c r="P32" s="54" t="s">
        <v>20</v>
      </c>
      <c r="Q32" s="51" t="str">
        <f>P32&amp;"JVVNW"</f>
        <v>OJVVNW</v>
      </c>
      <c r="R32" s="53">
        <f>O32*0.6</f>
        <v>1080</v>
      </c>
    </row>
    <row r="33" spans="1:20" ht="15.75" thickBot="1" x14ac:dyDescent="0.3"/>
    <row r="34" spans="1:20" ht="15.75" thickBot="1" x14ac:dyDescent="0.3">
      <c r="A34" s="124" t="s">
        <v>23</v>
      </c>
      <c r="B34" s="124"/>
      <c r="C34" s="124"/>
      <c r="D34" s="124"/>
      <c r="E34" s="124"/>
      <c r="F34" s="124"/>
      <c r="G34" s="124"/>
      <c r="H34" s="124"/>
      <c r="I34" s="124"/>
      <c r="L34" s="138" t="s">
        <v>23</v>
      </c>
      <c r="M34" s="139"/>
      <c r="N34" s="139"/>
      <c r="O34" s="139"/>
      <c r="P34" s="139"/>
      <c r="Q34" s="139"/>
      <c r="R34" s="140"/>
    </row>
    <row r="35" spans="1:20" ht="15.75" customHeight="1" thickBot="1" x14ac:dyDescent="0.3">
      <c r="A35" s="125" t="s">
        <v>17</v>
      </c>
      <c r="B35" s="131" t="s">
        <v>18</v>
      </c>
      <c r="C35" s="131"/>
      <c r="D35" s="131"/>
      <c r="E35" s="131"/>
      <c r="F35" s="132" t="s">
        <v>19</v>
      </c>
      <c r="G35" s="132"/>
      <c r="H35" s="132"/>
      <c r="I35" s="132"/>
      <c r="L35" s="141" t="s">
        <v>17</v>
      </c>
      <c r="M35" s="55" t="s">
        <v>18</v>
      </c>
      <c r="N35" s="56"/>
      <c r="O35" s="57"/>
      <c r="P35" s="58" t="s">
        <v>19</v>
      </c>
      <c r="Q35" s="58"/>
      <c r="R35" s="59"/>
    </row>
    <row r="36" spans="1:20" ht="15.75" thickBot="1" x14ac:dyDescent="0.3">
      <c r="A36" s="125"/>
      <c r="B36" s="73"/>
      <c r="C36" s="74"/>
      <c r="D36" s="66" t="s">
        <v>3</v>
      </c>
      <c r="E36" s="66" t="s">
        <v>4</v>
      </c>
      <c r="F36" s="71"/>
      <c r="G36" s="72"/>
      <c r="H36" s="67" t="s">
        <v>3</v>
      </c>
      <c r="I36" s="67" t="s">
        <v>4</v>
      </c>
      <c r="L36" s="142"/>
      <c r="M36" s="24"/>
      <c r="N36" s="143" t="s">
        <v>3</v>
      </c>
      <c r="O36" s="144"/>
      <c r="P36" s="28"/>
      <c r="Q36" s="145" t="s">
        <v>3</v>
      </c>
      <c r="R36" s="146"/>
    </row>
    <row r="37" spans="1:20" ht="15.75" thickBot="1" x14ac:dyDescent="0.3">
      <c r="A37" s="75" t="s">
        <v>0</v>
      </c>
      <c r="B37" s="66" t="s">
        <v>6</v>
      </c>
      <c r="C37" s="23" t="s">
        <v>1</v>
      </c>
      <c r="D37" s="126" t="s">
        <v>2</v>
      </c>
      <c r="E37" s="126"/>
      <c r="F37" s="67" t="s">
        <v>6</v>
      </c>
      <c r="G37" s="23" t="s">
        <v>1</v>
      </c>
      <c r="H37" s="126" t="s">
        <v>2</v>
      </c>
      <c r="I37" s="126"/>
      <c r="L37" s="32" t="s">
        <v>0</v>
      </c>
      <c r="M37" s="33" t="s">
        <v>6</v>
      </c>
      <c r="N37" s="34" t="s">
        <v>1</v>
      </c>
      <c r="O37" s="60" t="s">
        <v>2</v>
      </c>
      <c r="P37" s="35" t="s">
        <v>6</v>
      </c>
      <c r="Q37" s="36" t="s">
        <v>1</v>
      </c>
      <c r="R37" s="61" t="s">
        <v>2</v>
      </c>
    </row>
    <row r="38" spans="1:20" x14ac:dyDescent="0.25">
      <c r="A38" s="127" t="s">
        <v>224</v>
      </c>
      <c r="B38" s="66" t="s">
        <v>22</v>
      </c>
      <c r="C38" s="23" t="s">
        <v>205</v>
      </c>
      <c r="D38" s="70">
        <v>2580</v>
      </c>
      <c r="E38" s="70">
        <v>2580</v>
      </c>
      <c r="F38" s="67" t="str">
        <f t="shared" ref="F38:F40" si="12">B38</f>
        <v>U</v>
      </c>
      <c r="G38" s="23" t="s">
        <v>208</v>
      </c>
      <c r="H38" s="70">
        <f>D38*0.6</f>
        <v>1548</v>
      </c>
      <c r="I38" s="70">
        <f t="shared" ref="I38:I40" si="13">E38*0.6</f>
        <v>1548</v>
      </c>
      <c r="L38" s="32"/>
      <c r="M38" s="37" t="s">
        <v>22</v>
      </c>
      <c r="N38" s="38" t="str">
        <f>M38&amp;"JVVN"</f>
        <v>UJVVN</v>
      </c>
      <c r="O38" s="40">
        <v>2560</v>
      </c>
      <c r="P38" s="41" t="s">
        <v>22</v>
      </c>
      <c r="Q38" s="38" t="str">
        <f>P38&amp;"JVVNW"</f>
        <v>UJVVNW</v>
      </c>
      <c r="R38" s="40">
        <f>O38*0.6</f>
        <v>1536</v>
      </c>
    </row>
    <row r="39" spans="1:20" x14ac:dyDescent="0.25">
      <c r="A39" s="127"/>
      <c r="B39" s="66" t="s">
        <v>21</v>
      </c>
      <c r="C39" s="23" t="s">
        <v>206</v>
      </c>
      <c r="D39" s="70">
        <v>2180</v>
      </c>
      <c r="E39" s="70">
        <v>2180</v>
      </c>
      <c r="F39" s="67" t="str">
        <f t="shared" si="12"/>
        <v>E</v>
      </c>
      <c r="G39" s="23" t="s">
        <v>209</v>
      </c>
      <c r="H39" s="70">
        <f t="shared" ref="H39:H40" si="14">D39*0.6</f>
        <v>1308</v>
      </c>
      <c r="I39" s="70">
        <f t="shared" si="13"/>
        <v>1308</v>
      </c>
      <c r="L39" s="32"/>
      <c r="M39" s="47" t="s">
        <v>21</v>
      </c>
      <c r="N39" s="43" t="str">
        <f t="shared" ref="N39:N40" si="15">M39&amp;"JVVN"</f>
        <v>EJVVN</v>
      </c>
      <c r="O39" s="46">
        <v>2160</v>
      </c>
      <c r="P39" s="48" t="s">
        <v>21</v>
      </c>
      <c r="Q39" s="43" t="str">
        <f>P39&amp;"JVVNW"</f>
        <v>EJVVNW</v>
      </c>
      <c r="R39" s="46">
        <f>O39*0.6</f>
        <v>1296</v>
      </c>
    </row>
    <row r="40" spans="1:20" ht="15.75" thickBot="1" x14ac:dyDescent="0.3">
      <c r="A40" s="128"/>
      <c r="B40" s="66" t="s">
        <v>20</v>
      </c>
      <c r="C40" s="23" t="s">
        <v>207</v>
      </c>
      <c r="D40" s="70">
        <v>1980</v>
      </c>
      <c r="E40" s="70">
        <v>1980</v>
      </c>
      <c r="F40" s="67" t="str">
        <f t="shared" si="12"/>
        <v>O</v>
      </c>
      <c r="G40" s="23" t="s">
        <v>210</v>
      </c>
      <c r="H40" s="70">
        <f t="shared" si="14"/>
        <v>1188</v>
      </c>
      <c r="I40" s="70">
        <f t="shared" si="13"/>
        <v>1188</v>
      </c>
      <c r="L40" s="49"/>
      <c r="M40" s="50" t="s">
        <v>20</v>
      </c>
      <c r="N40" s="51" t="str">
        <f t="shared" si="15"/>
        <v>OJVVN</v>
      </c>
      <c r="O40" s="53">
        <v>1960</v>
      </c>
      <c r="P40" s="54" t="s">
        <v>20</v>
      </c>
      <c r="Q40" s="51" t="str">
        <f>P40&amp;"JVVNW"</f>
        <v>OJVVNW</v>
      </c>
      <c r="R40" s="53">
        <f>O40*0.6</f>
        <v>1176</v>
      </c>
    </row>
    <row r="41" spans="1:20" ht="15.75" thickBot="1" x14ac:dyDescent="0.3"/>
    <row r="42" spans="1:20" ht="15.75" thickBot="1" x14ac:dyDescent="0.3">
      <c r="A42" s="124" t="s">
        <v>225</v>
      </c>
      <c r="B42" s="124"/>
      <c r="C42" s="124"/>
      <c r="D42" s="124"/>
      <c r="E42" s="124"/>
      <c r="F42" s="124"/>
      <c r="G42" s="124"/>
      <c r="H42" s="124"/>
      <c r="I42" s="124"/>
      <c r="L42" s="138" t="s">
        <v>139</v>
      </c>
      <c r="M42" s="139"/>
      <c r="N42" s="139"/>
      <c r="O42" s="139"/>
      <c r="P42" s="139"/>
      <c r="Q42" s="139"/>
      <c r="R42" s="139"/>
      <c r="S42" s="139"/>
      <c r="T42" s="140"/>
    </row>
    <row r="43" spans="1:20" ht="15.75" thickBot="1" x14ac:dyDescent="0.3">
      <c r="A43" s="125" t="s">
        <v>166</v>
      </c>
      <c r="B43" s="131" t="s">
        <v>18</v>
      </c>
      <c r="C43" s="131"/>
      <c r="D43" s="131"/>
      <c r="E43" s="131"/>
      <c r="F43" s="132" t="s">
        <v>19</v>
      </c>
      <c r="G43" s="132"/>
      <c r="H43" s="132"/>
      <c r="I43" s="132"/>
      <c r="L43" s="147" t="s">
        <v>166</v>
      </c>
      <c r="M43" s="149" t="s">
        <v>18</v>
      </c>
      <c r="N43" s="150"/>
      <c r="O43" s="150"/>
      <c r="P43" s="151"/>
      <c r="Q43" s="152" t="s">
        <v>19</v>
      </c>
      <c r="R43" s="152"/>
      <c r="S43" s="152"/>
      <c r="T43" s="153"/>
    </row>
    <row r="44" spans="1:20" ht="15.75" thickBot="1" x14ac:dyDescent="0.3">
      <c r="A44" s="125"/>
      <c r="B44" s="73"/>
      <c r="C44" s="74"/>
      <c r="D44" s="66" t="s">
        <v>3</v>
      </c>
      <c r="E44" s="66" t="s">
        <v>4</v>
      </c>
      <c r="F44" s="71"/>
      <c r="G44" s="72"/>
      <c r="H44" s="67" t="s">
        <v>3</v>
      </c>
      <c r="I44" s="67" t="s">
        <v>4</v>
      </c>
      <c r="L44" s="148"/>
      <c r="M44" s="24"/>
      <c r="N44" s="25"/>
      <c r="O44" s="26" t="s">
        <v>3</v>
      </c>
      <c r="P44" s="27" t="s">
        <v>4</v>
      </c>
      <c r="Q44" s="28"/>
      <c r="R44" s="29"/>
      <c r="S44" s="30" t="s">
        <v>3</v>
      </c>
      <c r="T44" s="31" t="s">
        <v>4</v>
      </c>
    </row>
    <row r="45" spans="1:20" ht="15.75" thickBot="1" x14ac:dyDescent="0.3">
      <c r="A45" s="75" t="s">
        <v>0</v>
      </c>
      <c r="B45" s="66" t="s">
        <v>6</v>
      </c>
      <c r="C45" s="23" t="s">
        <v>1</v>
      </c>
      <c r="D45" s="126" t="s">
        <v>2</v>
      </c>
      <c r="E45" s="126"/>
      <c r="F45" s="67" t="s">
        <v>6</v>
      </c>
      <c r="G45" s="23" t="s">
        <v>1</v>
      </c>
      <c r="H45" s="126" t="s">
        <v>2</v>
      </c>
      <c r="I45" s="126"/>
      <c r="L45" s="32" t="s">
        <v>0</v>
      </c>
      <c r="M45" s="33" t="s">
        <v>6</v>
      </c>
      <c r="N45" s="34" t="s">
        <v>1</v>
      </c>
      <c r="O45" s="154" t="s">
        <v>2</v>
      </c>
      <c r="P45" s="155"/>
      <c r="Q45" s="35" t="s">
        <v>6</v>
      </c>
      <c r="R45" s="36" t="s">
        <v>1</v>
      </c>
      <c r="S45" s="156" t="s">
        <v>2</v>
      </c>
      <c r="T45" s="155"/>
    </row>
    <row r="46" spans="1:20" ht="15" customHeight="1" x14ac:dyDescent="0.25">
      <c r="A46" s="159" t="s">
        <v>244</v>
      </c>
      <c r="B46" s="66" t="str">
        <f>LEFT(C46,1)</f>
        <v>Y</v>
      </c>
      <c r="C46" s="81" t="s">
        <v>140</v>
      </c>
      <c r="D46" s="70">
        <v>1880</v>
      </c>
      <c r="E46" s="70">
        <v>1930</v>
      </c>
      <c r="F46" s="67" t="str">
        <f>LEFT(G46,1)</f>
        <v>Y</v>
      </c>
      <c r="G46" s="81" t="str">
        <f>LEFT(C46,4)&amp;"NW"</f>
        <v>YLJVNW</v>
      </c>
      <c r="H46" s="70">
        <f>D46*0.6</f>
        <v>1128</v>
      </c>
      <c r="I46" s="70">
        <f>E46*0.6</f>
        <v>1158</v>
      </c>
      <c r="L46" s="32"/>
      <c r="M46" s="37" t="str">
        <f>LEFT(N46,1)</f>
        <v>Y</v>
      </c>
      <c r="N46" s="38" t="s">
        <v>140</v>
      </c>
      <c r="O46" s="62">
        <v>1860</v>
      </c>
      <c r="P46" s="62">
        <v>1910</v>
      </c>
      <c r="Q46" s="41" t="str">
        <f>LEFT(R46,1)</f>
        <v>Y</v>
      </c>
      <c r="R46" s="38" t="s">
        <v>149</v>
      </c>
      <c r="S46" s="62">
        <f>O46*0.6</f>
        <v>1116</v>
      </c>
      <c r="T46" s="62">
        <f>P46*0.6</f>
        <v>1146</v>
      </c>
    </row>
    <row r="47" spans="1:20" x14ac:dyDescent="0.25">
      <c r="A47" s="127"/>
      <c r="B47" s="66" t="str">
        <f t="shared" ref="B47:B54" si="16">LEFT(C47,1)</f>
        <v>B</v>
      </c>
      <c r="C47" s="81" t="s">
        <v>141</v>
      </c>
      <c r="D47" s="70">
        <v>1730</v>
      </c>
      <c r="E47" s="70">
        <v>1780</v>
      </c>
      <c r="F47" s="67" t="str">
        <f t="shared" ref="F47:F53" si="17">LEFT(G47,1)</f>
        <v>B</v>
      </c>
      <c r="G47" s="81" t="str">
        <f t="shared" ref="G47:G52" si="18">LEFT(C47,4)&amp;"NW"</f>
        <v>BLJVNW</v>
      </c>
      <c r="H47" s="70">
        <f t="shared" ref="H47:I52" si="19">D47*0.6</f>
        <v>1038</v>
      </c>
      <c r="I47" s="70">
        <f t="shared" si="19"/>
        <v>1068</v>
      </c>
      <c r="L47" s="32"/>
      <c r="M47" s="42" t="str">
        <f t="shared" ref="M47:M54" si="20">LEFT(N47,1)</f>
        <v>B</v>
      </c>
      <c r="N47" s="38" t="s">
        <v>141</v>
      </c>
      <c r="O47" s="62">
        <v>1710</v>
      </c>
      <c r="P47" s="62">
        <v>1760</v>
      </c>
      <c r="Q47" s="44" t="str">
        <f t="shared" ref="Q47:Q55" si="21">LEFT(R47,1)</f>
        <v>B</v>
      </c>
      <c r="R47" s="38" t="s">
        <v>150</v>
      </c>
      <c r="S47" s="62">
        <f t="shared" ref="S47:S52" si="22">O47*0.6</f>
        <v>1026</v>
      </c>
      <c r="T47" s="62">
        <f t="shared" ref="T47:T52" si="23">P47*0.6</f>
        <v>1056</v>
      </c>
    </row>
    <row r="48" spans="1:20" x14ac:dyDescent="0.25">
      <c r="A48" s="127"/>
      <c r="B48" s="66" t="str">
        <f t="shared" si="16"/>
        <v>M</v>
      </c>
      <c r="C48" s="81" t="s">
        <v>142</v>
      </c>
      <c r="D48" s="70">
        <v>1600</v>
      </c>
      <c r="E48" s="70">
        <v>1650</v>
      </c>
      <c r="F48" s="67" t="str">
        <f t="shared" si="17"/>
        <v>M</v>
      </c>
      <c r="G48" s="81" t="str">
        <f t="shared" si="18"/>
        <v>MLJVNW</v>
      </c>
      <c r="H48" s="70">
        <f t="shared" si="19"/>
        <v>960</v>
      </c>
      <c r="I48" s="70">
        <f t="shared" si="19"/>
        <v>990</v>
      </c>
      <c r="L48" s="32"/>
      <c r="M48" s="42" t="str">
        <f t="shared" si="20"/>
        <v>M</v>
      </c>
      <c r="N48" s="38" t="s">
        <v>142</v>
      </c>
      <c r="O48" s="62">
        <v>1580</v>
      </c>
      <c r="P48" s="62">
        <v>1630</v>
      </c>
      <c r="Q48" s="44" t="str">
        <f t="shared" si="21"/>
        <v>M</v>
      </c>
      <c r="R48" s="38" t="s">
        <v>151</v>
      </c>
      <c r="S48" s="62">
        <f t="shared" si="22"/>
        <v>948</v>
      </c>
      <c r="T48" s="62">
        <f t="shared" si="23"/>
        <v>978</v>
      </c>
    </row>
    <row r="49" spans="1:22" x14ac:dyDescent="0.25">
      <c r="A49" s="127"/>
      <c r="B49" s="66" t="str">
        <f t="shared" si="16"/>
        <v>H</v>
      </c>
      <c r="C49" s="81" t="s">
        <v>143</v>
      </c>
      <c r="D49" s="70">
        <v>1480</v>
      </c>
      <c r="E49" s="70">
        <v>1530</v>
      </c>
      <c r="F49" s="67" t="str">
        <f t="shared" si="17"/>
        <v>H</v>
      </c>
      <c r="G49" s="81" t="str">
        <f t="shared" si="18"/>
        <v>HLJVNW</v>
      </c>
      <c r="H49" s="70">
        <f t="shared" si="19"/>
        <v>888</v>
      </c>
      <c r="I49" s="70">
        <f t="shared" si="19"/>
        <v>918</v>
      </c>
      <c r="L49" s="32"/>
      <c r="M49" s="42" t="str">
        <f t="shared" si="20"/>
        <v>H</v>
      </c>
      <c r="N49" s="38" t="s">
        <v>143</v>
      </c>
      <c r="O49" s="62">
        <v>1460</v>
      </c>
      <c r="P49" s="62">
        <v>1510</v>
      </c>
      <c r="Q49" s="44" t="str">
        <f t="shared" si="21"/>
        <v>H</v>
      </c>
      <c r="R49" s="38" t="s">
        <v>152</v>
      </c>
      <c r="S49" s="62">
        <f t="shared" si="22"/>
        <v>876</v>
      </c>
      <c r="T49" s="62">
        <f t="shared" si="23"/>
        <v>906</v>
      </c>
    </row>
    <row r="50" spans="1:22" x14ac:dyDescent="0.25">
      <c r="A50" s="127"/>
      <c r="B50" s="66" t="str">
        <f t="shared" si="16"/>
        <v>Q</v>
      </c>
      <c r="C50" s="81" t="s">
        <v>144</v>
      </c>
      <c r="D50" s="70">
        <v>1360</v>
      </c>
      <c r="E50" s="70">
        <v>1410</v>
      </c>
      <c r="F50" s="67" t="str">
        <f t="shared" si="17"/>
        <v>Q</v>
      </c>
      <c r="G50" s="81" t="str">
        <f t="shared" si="18"/>
        <v>QLJVNW</v>
      </c>
      <c r="H50" s="70">
        <f t="shared" si="19"/>
        <v>816</v>
      </c>
      <c r="I50" s="70">
        <f t="shared" si="19"/>
        <v>846</v>
      </c>
      <c r="L50" s="32"/>
      <c r="M50" s="42" t="str">
        <f t="shared" si="20"/>
        <v>Q</v>
      </c>
      <c r="N50" s="38" t="s">
        <v>144</v>
      </c>
      <c r="O50" s="62">
        <v>1340</v>
      </c>
      <c r="P50" s="62">
        <v>1390</v>
      </c>
      <c r="Q50" s="44" t="str">
        <f t="shared" si="21"/>
        <v>Q</v>
      </c>
      <c r="R50" s="38" t="s">
        <v>153</v>
      </c>
      <c r="S50" s="62">
        <f t="shared" si="22"/>
        <v>804</v>
      </c>
      <c r="T50" s="62">
        <f t="shared" si="23"/>
        <v>834</v>
      </c>
    </row>
    <row r="51" spans="1:22" x14ac:dyDescent="0.25">
      <c r="A51" s="127"/>
      <c r="B51" s="66" t="str">
        <f t="shared" si="16"/>
        <v>V</v>
      </c>
      <c r="C51" s="81" t="s">
        <v>145</v>
      </c>
      <c r="D51" s="70">
        <v>1250</v>
      </c>
      <c r="E51" s="70">
        <v>1300</v>
      </c>
      <c r="F51" s="67" t="str">
        <f t="shared" si="17"/>
        <v>V</v>
      </c>
      <c r="G51" s="81" t="str">
        <f t="shared" si="18"/>
        <v>VLJVNW</v>
      </c>
      <c r="H51" s="70">
        <f t="shared" si="19"/>
        <v>750</v>
      </c>
      <c r="I51" s="70">
        <f t="shared" si="19"/>
        <v>780</v>
      </c>
      <c r="L51" s="32"/>
      <c r="M51" s="42" t="str">
        <f t="shared" si="20"/>
        <v>V</v>
      </c>
      <c r="N51" s="38" t="s">
        <v>145</v>
      </c>
      <c r="O51" s="62">
        <v>1230</v>
      </c>
      <c r="P51" s="62">
        <v>1280</v>
      </c>
      <c r="Q51" s="44" t="str">
        <f t="shared" si="21"/>
        <v>V</v>
      </c>
      <c r="R51" s="38" t="s">
        <v>154</v>
      </c>
      <c r="S51" s="62">
        <f t="shared" si="22"/>
        <v>738</v>
      </c>
      <c r="T51" s="62">
        <f t="shared" si="23"/>
        <v>768</v>
      </c>
    </row>
    <row r="52" spans="1:22" x14ac:dyDescent="0.25">
      <c r="A52" s="127"/>
      <c r="B52" s="66" t="str">
        <f t="shared" si="16"/>
        <v>L</v>
      </c>
      <c r="C52" s="81" t="s">
        <v>146</v>
      </c>
      <c r="D52" s="70">
        <v>1150</v>
      </c>
      <c r="E52" s="70">
        <v>1200</v>
      </c>
      <c r="F52" s="67" t="str">
        <f t="shared" si="17"/>
        <v>L</v>
      </c>
      <c r="G52" s="81" t="str">
        <f t="shared" si="18"/>
        <v>LLJVNW</v>
      </c>
      <c r="H52" s="70">
        <f t="shared" si="19"/>
        <v>690</v>
      </c>
      <c r="I52" s="70">
        <f t="shared" si="19"/>
        <v>720</v>
      </c>
      <c r="L52" s="32"/>
      <c r="M52" s="42" t="str">
        <f t="shared" si="20"/>
        <v>L</v>
      </c>
      <c r="N52" s="38" t="s">
        <v>146</v>
      </c>
      <c r="O52" s="62">
        <v>1130</v>
      </c>
      <c r="P52" s="62">
        <v>1180</v>
      </c>
      <c r="Q52" s="44" t="str">
        <f t="shared" si="21"/>
        <v>L</v>
      </c>
      <c r="R52" s="38" t="s">
        <v>155</v>
      </c>
      <c r="S52" s="62">
        <f t="shared" si="22"/>
        <v>678</v>
      </c>
      <c r="T52" s="62">
        <f t="shared" si="23"/>
        <v>708</v>
      </c>
    </row>
    <row r="53" spans="1:22" x14ac:dyDescent="0.25">
      <c r="A53" s="127"/>
      <c r="B53" s="66" t="str">
        <f t="shared" si="16"/>
        <v>S</v>
      </c>
      <c r="C53" s="81" t="s">
        <v>147</v>
      </c>
      <c r="D53" s="70">
        <v>1060</v>
      </c>
      <c r="E53" s="70">
        <v>1110</v>
      </c>
      <c r="F53" s="160" t="str">
        <f t="shared" si="17"/>
        <v/>
      </c>
      <c r="G53" s="161"/>
      <c r="H53" s="161"/>
      <c r="I53" s="162"/>
      <c r="L53" s="32"/>
      <c r="M53" s="42" t="str">
        <f t="shared" si="20"/>
        <v>S</v>
      </c>
      <c r="N53" s="38" t="s">
        <v>147</v>
      </c>
      <c r="O53" s="62">
        <v>1040</v>
      </c>
      <c r="P53" s="62">
        <v>1090</v>
      </c>
      <c r="Q53" s="44" t="str">
        <f t="shared" si="21"/>
        <v/>
      </c>
      <c r="R53" s="38"/>
      <c r="S53" s="39"/>
      <c r="T53" s="40"/>
    </row>
    <row r="54" spans="1:22" x14ac:dyDescent="0.25">
      <c r="A54" s="127"/>
      <c r="B54" s="66" t="str">
        <f t="shared" si="16"/>
        <v>G</v>
      </c>
      <c r="C54" s="81" t="s">
        <v>148</v>
      </c>
      <c r="D54" s="70">
        <v>970</v>
      </c>
      <c r="E54" s="70">
        <v>1030</v>
      </c>
      <c r="F54" s="163"/>
      <c r="G54" s="164"/>
      <c r="H54" s="164"/>
      <c r="I54" s="165"/>
      <c r="L54" s="32"/>
      <c r="M54" s="42" t="str">
        <f t="shared" si="20"/>
        <v>G</v>
      </c>
      <c r="N54" s="38" t="s">
        <v>148</v>
      </c>
      <c r="O54" s="62">
        <v>960</v>
      </c>
      <c r="P54" s="62">
        <v>1040</v>
      </c>
      <c r="Q54" s="44" t="str">
        <f t="shared" si="21"/>
        <v/>
      </c>
      <c r="R54" s="38"/>
      <c r="S54" s="39"/>
      <c r="T54" s="40"/>
    </row>
    <row r="55" spans="1:22" x14ac:dyDescent="0.25">
      <c r="A55" s="128"/>
      <c r="B55" s="66" t="s">
        <v>7</v>
      </c>
      <c r="C55" s="81" t="s">
        <v>165</v>
      </c>
      <c r="D55" s="70">
        <v>900</v>
      </c>
      <c r="E55" s="70">
        <v>950</v>
      </c>
      <c r="F55" s="166"/>
      <c r="G55" s="167"/>
      <c r="H55" s="167"/>
      <c r="I55" s="168"/>
      <c r="L55" s="32"/>
      <c r="M55" s="42" t="s">
        <v>7</v>
      </c>
      <c r="N55" s="38" t="s">
        <v>165</v>
      </c>
      <c r="O55" s="62">
        <v>890</v>
      </c>
      <c r="P55" s="62">
        <v>940</v>
      </c>
      <c r="Q55" s="44" t="str">
        <f t="shared" si="21"/>
        <v/>
      </c>
      <c r="R55" s="38"/>
      <c r="S55" s="39"/>
      <c r="T55" s="40"/>
    </row>
    <row r="56" spans="1:22" ht="15.75" thickBot="1" x14ac:dyDescent="0.3"/>
    <row r="57" spans="1:22" ht="15.75" thickBot="1" x14ac:dyDescent="0.3">
      <c r="A57" s="124" t="s">
        <v>230</v>
      </c>
      <c r="B57" s="124"/>
      <c r="C57" s="124"/>
      <c r="D57" s="124"/>
      <c r="E57" s="124"/>
      <c r="F57" s="124"/>
      <c r="G57" s="124"/>
      <c r="H57" s="124"/>
      <c r="I57" s="124"/>
      <c r="L57" s="138" t="s">
        <v>139</v>
      </c>
      <c r="M57" s="139"/>
      <c r="N57" s="139"/>
      <c r="O57" s="139"/>
      <c r="P57" s="139"/>
      <c r="Q57" s="139"/>
      <c r="R57" s="139"/>
      <c r="S57" s="139"/>
      <c r="T57" s="140"/>
    </row>
    <row r="58" spans="1:22" ht="15.75" thickBot="1" x14ac:dyDescent="0.3">
      <c r="A58" s="125" t="s">
        <v>166</v>
      </c>
      <c r="B58" s="131" t="s">
        <v>18</v>
      </c>
      <c r="C58" s="131"/>
      <c r="D58" s="131"/>
      <c r="E58" s="131"/>
      <c r="F58" s="132" t="s">
        <v>19</v>
      </c>
      <c r="G58" s="132"/>
      <c r="H58" s="132"/>
      <c r="I58" s="132"/>
      <c r="L58" s="147"/>
      <c r="M58" s="149"/>
      <c r="N58" s="150"/>
      <c r="O58" s="150"/>
      <c r="P58" s="151"/>
      <c r="Q58" s="152"/>
      <c r="R58" s="152"/>
      <c r="S58" s="152"/>
      <c r="T58" s="153"/>
    </row>
    <row r="59" spans="1:22" ht="15.75" thickBot="1" x14ac:dyDescent="0.3">
      <c r="A59" s="125"/>
      <c r="B59" s="73"/>
      <c r="C59" s="74"/>
      <c r="D59" s="66" t="s">
        <v>3</v>
      </c>
      <c r="E59" s="66" t="s">
        <v>4</v>
      </c>
      <c r="F59" s="71"/>
      <c r="G59" s="72"/>
      <c r="H59" s="67" t="s">
        <v>3</v>
      </c>
      <c r="I59" s="67" t="s">
        <v>4</v>
      </c>
      <c r="L59" s="148"/>
      <c r="M59" s="24"/>
      <c r="N59" s="25"/>
      <c r="O59" s="26"/>
      <c r="P59" s="27"/>
      <c r="Q59" s="28"/>
      <c r="R59" s="29"/>
      <c r="S59" s="30"/>
      <c r="T59" s="31"/>
    </row>
    <row r="60" spans="1:22" ht="15.75" thickBot="1" x14ac:dyDescent="0.3">
      <c r="A60" s="75" t="s">
        <v>0</v>
      </c>
      <c r="B60" s="66" t="s">
        <v>6</v>
      </c>
      <c r="C60" s="23" t="s">
        <v>1</v>
      </c>
      <c r="D60" s="126" t="s">
        <v>2</v>
      </c>
      <c r="E60" s="126"/>
      <c r="F60" s="67" t="s">
        <v>6</v>
      </c>
      <c r="G60" s="23" t="s">
        <v>1</v>
      </c>
      <c r="H60" s="126" t="s">
        <v>2</v>
      </c>
      <c r="I60" s="126"/>
      <c r="L60" s="32"/>
      <c r="M60" s="33"/>
      <c r="N60" s="34"/>
      <c r="O60" s="154"/>
      <c r="P60" s="155"/>
      <c r="Q60" s="35"/>
      <c r="R60" s="36"/>
      <c r="S60" s="156"/>
      <c r="T60" s="155"/>
    </row>
    <row r="61" spans="1:22" x14ac:dyDescent="0.25">
      <c r="A61" s="159" t="s">
        <v>243</v>
      </c>
      <c r="B61" s="66" t="str">
        <f>LEFT(C61,1)</f>
        <v>Y</v>
      </c>
      <c r="C61" s="81" t="s">
        <v>214</v>
      </c>
      <c r="D61" s="70">
        <v>1950</v>
      </c>
      <c r="E61" s="70">
        <v>2000</v>
      </c>
      <c r="F61" s="67" t="str">
        <f>LEFT(G61,1)</f>
        <v>Y</v>
      </c>
      <c r="G61" s="81" t="str">
        <f>LEFT(C61,4)&amp;"NW"</f>
        <v>YHJVNW</v>
      </c>
      <c r="H61" s="70">
        <f>D61*0.6</f>
        <v>1170</v>
      </c>
      <c r="I61" s="70">
        <f>E61*0.6</f>
        <v>1200</v>
      </c>
      <c r="J61" s="96"/>
      <c r="L61" s="32"/>
      <c r="M61" s="37"/>
      <c r="N61" s="38"/>
      <c r="O61" s="62"/>
      <c r="P61" s="62"/>
      <c r="Q61" s="41"/>
      <c r="R61" s="38"/>
      <c r="S61" s="62"/>
      <c r="T61" s="62"/>
      <c r="V61" s="96"/>
    </row>
    <row r="62" spans="1:22" x14ac:dyDescent="0.25">
      <c r="A62" s="127"/>
      <c r="B62" s="66" t="str">
        <f t="shared" ref="B62:B69" si="24">LEFT(C62,1)</f>
        <v>B</v>
      </c>
      <c r="C62" s="81" t="s">
        <v>215</v>
      </c>
      <c r="D62" s="70">
        <v>1800</v>
      </c>
      <c r="E62" s="70">
        <v>1850</v>
      </c>
      <c r="F62" s="67" t="str">
        <f t="shared" ref="F62:F68" si="25">LEFT(G62,1)</f>
        <v>B</v>
      </c>
      <c r="G62" s="81" t="str">
        <f t="shared" ref="G62:G67" si="26">LEFT(C62,4)&amp;"NW"</f>
        <v>BHJVNW</v>
      </c>
      <c r="H62" s="70">
        <f t="shared" ref="H62:H67" si="27">D62*0.6</f>
        <v>1080</v>
      </c>
      <c r="I62" s="70">
        <f t="shared" ref="I62:I67" si="28">E62*0.6</f>
        <v>1110</v>
      </c>
      <c r="L62" s="32"/>
      <c r="M62" s="42"/>
      <c r="N62" s="38"/>
      <c r="O62" s="62"/>
      <c r="P62" s="62"/>
      <c r="Q62" s="44"/>
      <c r="R62" s="38"/>
      <c r="S62" s="62"/>
      <c r="T62" s="62"/>
    </row>
    <row r="63" spans="1:22" x14ac:dyDescent="0.25">
      <c r="A63" s="127"/>
      <c r="B63" s="66" t="str">
        <f t="shared" si="24"/>
        <v>M</v>
      </c>
      <c r="C63" s="81" t="s">
        <v>216</v>
      </c>
      <c r="D63" s="70">
        <v>1670</v>
      </c>
      <c r="E63" s="70">
        <v>1720</v>
      </c>
      <c r="F63" s="67" t="str">
        <f t="shared" si="25"/>
        <v>M</v>
      </c>
      <c r="G63" s="81" t="str">
        <f t="shared" si="26"/>
        <v>MHJVNW</v>
      </c>
      <c r="H63" s="70">
        <f t="shared" si="27"/>
        <v>1002</v>
      </c>
      <c r="I63" s="70">
        <f t="shared" si="28"/>
        <v>1032</v>
      </c>
      <c r="L63" s="32"/>
      <c r="M63" s="42"/>
      <c r="N63" s="38"/>
      <c r="O63" s="62"/>
      <c r="P63" s="62"/>
      <c r="Q63" s="44"/>
      <c r="R63" s="38"/>
      <c r="S63" s="62"/>
      <c r="T63" s="62"/>
    </row>
    <row r="64" spans="1:22" x14ac:dyDescent="0.25">
      <c r="A64" s="127"/>
      <c r="B64" s="66" t="str">
        <f t="shared" si="24"/>
        <v>H</v>
      </c>
      <c r="C64" s="81" t="s">
        <v>217</v>
      </c>
      <c r="D64" s="70">
        <v>1550</v>
      </c>
      <c r="E64" s="70">
        <v>1600</v>
      </c>
      <c r="F64" s="67" t="str">
        <f t="shared" si="25"/>
        <v>H</v>
      </c>
      <c r="G64" s="81" t="str">
        <f t="shared" si="26"/>
        <v>HHJVNW</v>
      </c>
      <c r="H64" s="70">
        <f t="shared" si="27"/>
        <v>930</v>
      </c>
      <c r="I64" s="70">
        <f t="shared" si="28"/>
        <v>960</v>
      </c>
      <c r="L64" s="32"/>
      <c r="M64" s="42"/>
      <c r="N64" s="38"/>
      <c r="O64" s="62"/>
      <c r="P64" s="62"/>
      <c r="Q64" s="44"/>
      <c r="R64" s="38"/>
      <c r="S64" s="62"/>
      <c r="T64" s="62"/>
    </row>
    <row r="65" spans="1:20" x14ac:dyDescent="0.25">
      <c r="A65" s="127"/>
      <c r="B65" s="66" t="str">
        <f t="shared" si="24"/>
        <v>Q</v>
      </c>
      <c r="C65" s="81" t="s">
        <v>218</v>
      </c>
      <c r="D65" s="70">
        <v>1430</v>
      </c>
      <c r="E65" s="70">
        <v>1480</v>
      </c>
      <c r="F65" s="67" t="str">
        <f t="shared" si="25"/>
        <v>Q</v>
      </c>
      <c r="G65" s="81" t="str">
        <f t="shared" si="26"/>
        <v>QHJVNW</v>
      </c>
      <c r="H65" s="70">
        <f t="shared" si="27"/>
        <v>858</v>
      </c>
      <c r="I65" s="70">
        <f t="shared" si="28"/>
        <v>888</v>
      </c>
      <c r="L65" s="32"/>
      <c r="M65" s="42"/>
      <c r="N65" s="38"/>
      <c r="O65" s="62"/>
      <c r="P65" s="62"/>
      <c r="Q65" s="44"/>
      <c r="R65" s="38"/>
      <c r="S65" s="62"/>
      <c r="T65" s="62"/>
    </row>
    <row r="66" spans="1:20" x14ac:dyDescent="0.25">
      <c r="A66" s="127"/>
      <c r="B66" s="66" t="str">
        <f t="shared" si="24"/>
        <v>V</v>
      </c>
      <c r="C66" s="81" t="s">
        <v>219</v>
      </c>
      <c r="D66" s="70">
        <v>1320</v>
      </c>
      <c r="E66" s="70">
        <v>1370</v>
      </c>
      <c r="F66" s="67" t="str">
        <f t="shared" si="25"/>
        <v>V</v>
      </c>
      <c r="G66" s="81" t="str">
        <f t="shared" si="26"/>
        <v>VHJVNW</v>
      </c>
      <c r="H66" s="70">
        <f t="shared" si="27"/>
        <v>792</v>
      </c>
      <c r="I66" s="70">
        <f t="shared" si="28"/>
        <v>822</v>
      </c>
      <c r="L66" s="32"/>
      <c r="M66" s="42"/>
      <c r="N66" s="38"/>
      <c r="O66" s="62"/>
      <c r="P66" s="62"/>
      <c r="Q66" s="44"/>
      <c r="R66" s="38"/>
      <c r="S66" s="62"/>
      <c r="T66" s="62"/>
    </row>
    <row r="67" spans="1:20" x14ac:dyDescent="0.25">
      <c r="A67" s="127"/>
      <c r="B67" s="66" t="str">
        <f t="shared" si="24"/>
        <v>L</v>
      </c>
      <c r="C67" s="81" t="s">
        <v>220</v>
      </c>
      <c r="D67" s="70">
        <v>1220</v>
      </c>
      <c r="E67" s="70">
        <v>1270</v>
      </c>
      <c r="F67" s="67" t="str">
        <f t="shared" si="25"/>
        <v>L</v>
      </c>
      <c r="G67" s="81" t="str">
        <f t="shared" si="26"/>
        <v>LHJVNW</v>
      </c>
      <c r="H67" s="70">
        <f t="shared" si="27"/>
        <v>732</v>
      </c>
      <c r="I67" s="70">
        <f t="shared" si="28"/>
        <v>762</v>
      </c>
      <c r="L67" s="32"/>
      <c r="M67" s="42"/>
      <c r="N67" s="38"/>
      <c r="O67" s="62"/>
      <c r="P67" s="62"/>
      <c r="Q67" s="44"/>
      <c r="R67" s="38"/>
      <c r="S67" s="62"/>
      <c r="T67" s="62"/>
    </row>
    <row r="68" spans="1:20" x14ac:dyDescent="0.25">
      <c r="A68" s="127"/>
      <c r="B68" s="66" t="str">
        <f t="shared" si="24"/>
        <v>S</v>
      </c>
      <c r="C68" s="81" t="s">
        <v>221</v>
      </c>
      <c r="D68" s="70">
        <v>1130</v>
      </c>
      <c r="E68" s="70">
        <v>1180</v>
      </c>
      <c r="F68" s="160" t="str">
        <f t="shared" si="25"/>
        <v/>
      </c>
      <c r="G68" s="161"/>
      <c r="H68" s="161"/>
      <c r="I68" s="162"/>
      <c r="L68" s="32"/>
      <c r="M68" s="42"/>
      <c r="N68" s="38"/>
      <c r="O68" s="62"/>
      <c r="P68" s="62"/>
      <c r="Q68" s="44"/>
      <c r="R68" s="38"/>
      <c r="S68" s="39"/>
      <c r="T68" s="40"/>
    </row>
    <row r="69" spans="1:20" x14ac:dyDescent="0.25">
      <c r="A69" s="127"/>
      <c r="B69" s="66" t="str">
        <f t="shared" si="24"/>
        <v>G</v>
      </c>
      <c r="C69" s="81" t="s">
        <v>222</v>
      </c>
      <c r="D69" s="70">
        <v>1040</v>
      </c>
      <c r="E69" s="70">
        <v>1100</v>
      </c>
      <c r="F69" s="163"/>
      <c r="G69" s="164"/>
      <c r="H69" s="164"/>
      <c r="I69" s="165"/>
      <c r="L69" s="32"/>
      <c r="M69" s="42"/>
      <c r="N69" s="38"/>
      <c r="O69" s="40"/>
      <c r="P69" s="63"/>
      <c r="Q69" s="44"/>
      <c r="R69" s="38"/>
      <c r="S69" s="39"/>
      <c r="T69" s="40"/>
    </row>
    <row r="70" spans="1:20" x14ac:dyDescent="0.25">
      <c r="A70" s="128"/>
      <c r="B70" s="66" t="s">
        <v>7</v>
      </c>
      <c r="C70" s="81" t="s">
        <v>223</v>
      </c>
      <c r="D70" s="70">
        <v>970</v>
      </c>
      <c r="E70" s="70">
        <v>1020</v>
      </c>
      <c r="F70" s="166"/>
      <c r="G70" s="167"/>
      <c r="H70" s="167"/>
      <c r="I70" s="168"/>
      <c r="L70" s="32"/>
      <c r="M70" s="42"/>
      <c r="N70" s="38"/>
      <c r="O70" s="40"/>
      <c r="P70" s="63"/>
      <c r="Q70" s="44"/>
      <c r="R70" s="38"/>
      <c r="S70" s="39"/>
      <c r="T70" s="40"/>
    </row>
    <row r="71" spans="1:20" ht="15.75" thickBot="1" x14ac:dyDescent="0.3"/>
    <row r="72" spans="1:20" ht="15.75" thickBot="1" x14ac:dyDescent="0.3">
      <c r="A72" s="124" t="s">
        <v>225</v>
      </c>
      <c r="B72" s="124"/>
      <c r="C72" s="124"/>
      <c r="D72" s="124"/>
      <c r="E72" s="124"/>
      <c r="F72" s="124"/>
      <c r="G72" s="124"/>
      <c r="H72" s="124"/>
      <c r="I72" s="124"/>
      <c r="L72" s="138"/>
      <c r="M72" s="139"/>
      <c r="N72" s="139"/>
      <c r="O72" s="139"/>
      <c r="P72" s="139"/>
      <c r="Q72" s="139"/>
      <c r="R72" s="139"/>
      <c r="S72" s="139"/>
      <c r="T72" s="140"/>
    </row>
    <row r="73" spans="1:20" ht="15.75" thickBot="1" x14ac:dyDescent="0.3">
      <c r="A73" s="125" t="s">
        <v>24</v>
      </c>
      <c r="B73" s="131" t="s">
        <v>18</v>
      </c>
      <c r="C73" s="131"/>
      <c r="D73" s="131"/>
      <c r="E73" s="131"/>
      <c r="F73" s="132" t="s">
        <v>19</v>
      </c>
      <c r="G73" s="132"/>
      <c r="H73" s="132"/>
      <c r="I73" s="132"/>
      <c r="L73" s="147"/>
      <c r="M73" s="149"/>
      <c r="N73" s="150"/>
      <c r="O73" s="150"/>
      <c r="P73" s="151"/>
      <c r="Q73" s="152"/>
      <c r="R73" s="152"/>
      <c r="S73" s="152"/>
      <c r="T73" s="153"/>
    </row>
    <row r="74" spans="1:20" ht="15.75" thickBot="1" x14ac:dyDescent="0.3">
      <c r="A74" s="125"/>
      <c r="B74" s="73"/>
      <c r="C74" s="74"/>
      <c r="D74" s="66" t="s">
        <v>3</v>
      </c>
      <c r="E74" s="66" t="s">
        <v>4</v>
      </c>
      <c r="F74" s="71"/>
      <c r="G74" s="72"/>
      <c r="H74" s="67" t="s">
        <v>3</v>
      </c>
      <c r="I74" s="67" t="s">
        <v>4</v>
      </c>
      <c r="L74" s="148"/>
      <c r="M74" s="24"/>
      <c r="N74" s="25"/>
      <c r="O74" s="26"/>
      <c r="P74" s="27"/>
      <c r="Q74" s="28"/>
      <c r="R74" s="29"/>
      <c r="S74" s="30"/>
      <c r="T74" s="31"/>
    </row>
    <row r="75" spans="1:20" ht="15.75" thickBot="1" x14ac:dyDescent="0.3">
      <c r="A75" s="75" t="s">
        <v>0</v>
      </c>
      <c r="B75" s="66" t="s">
        <v>6</v>
      </c>
      <c r="C75" s="23" t="s">
        <v>1</v>
      </c>
      <c r="D75" s="126" t="s">
        <v>2</v>
      </c>
      <c r="E75" s="126"/>
      <c r="F75" s="67" t="s">
        <v>6</v>
      </c>
      <c r="G75" s="23" t="s">
        <v>1</v>
      </c>
      <c r="H75" s="126" t="s">
        <v>2</v>
      </c>
      <c r="I75" s="126"/>
      <c r="L75" s="32" t="s">
        <v>0</v>
      </c>
      <c r="M75" s="33" t="s">
        <v>6</v>
      </c>
      <c r="N75" s="34" t="s">
        <v>1</v>
      </c>
      <c r="O75" s="154" t="s">
        <v>2</v>
      </c>
      <c r="P75" s="155"/>
      <c r="Q75" s="35" t="s">
        <v>6</v>
      </c>
      <c r="R75" s="36" t="s">
        <v>1</v>
      </c>
      <c r="S75" s="156" t="s">
        <v>2</v>
      </c>
      <c r="T75" s="155"/>
    </row>
    <row r="76" spans="1:20" x14ac:dyDescent="0.25">
      <c r="A76" s="159" t="str">
        <f>A46</f>
        <v xml:space="preserve">
15 Aug 2020 -19 Dec 2020
31 Dec 2020 - 31 Dec 2020                                                                                                                                                                                                                                                       01 Jan 2021 - 11 Feb 20201                                                                                                                                                                                                                                                      18 Feb 2021 - 11 Jun 2021                                                                                                                                                                                                                                                        15 Aug 21 - 19 Dec 21</v>
      </c>
      <c r="B76" s="66" t="str">
        <f>LEFT(C76,1)</f>
        <v>Y</v>
      </c>
      <c r="C76" s="23" t="s">
        <v>140</v>
      </c>
      <c r="D76" s="68">
        <v>1900</v>
      </c>
      <c r="E76" s="68">
        <v>1950</v>
      </c>
      <c r="F76" s="67" t="str">
        <f>LEFT(G76,1)</f>
        <v>Y</v>
      </c>
      <c r="G76" s="23" t="str">
        <f t="shared" ref="G76:G82" si="29">LEFT(C76,4)&amp;"NW"</f>
        <v>YLJVNW</v>
      </c>
      <c r="H76" s="68">
        <f>D76*0.6</f>
        <v>1140</v>
      </c>
      <c r="I76" s="68">
        <f>E76*0.6</f>
        <v>1170</v>
      </c>
      <c r="L76" s="32"/>
      <c r="M76" s="37" t="str">
        <f>LEFT(N76,1)</f>
        <v>Y</v>
      </c>
      <c r="N76" s="38" t="s">
        <v>140</v>
      </c>
      <c r="O76" s="62">
        <v>1880</v>
      </c>
      <c r="P76" s="62">
        <v>1930</v>
      </c>
      <c r="Q76" s="41" t="str">
        <f>LEFT(R76,1)</f>
        <v>Y</v>
      </c>
      <c r="R76" s="38" t="s">
        <v>149</v>
      </c>
      <c r="S76" s="62">
        <f>O76*0.6</f>
        <v>1128</v>
      </c>
      <c r="T76" s="62">
        <f>P76*0.6</f>
        <v>1158</v>
      </c>
    </row>
    <row r="77" spans="1:20" x14ac:dyDescent="0.25">
      <c r="A77" s="127"/>
      <c r="B77" s="66" t="str">
        <f t="shared" ref="B77:B84" si="30">LEFT(C77,1)</f>
        <v>B</v>
      </c>
      <c r="C77" s="23" t="s">
        <v>141</v>
      </c>
      <c r="D77" s="68">
        <v>1750</v>
      </c>
      <c r="E77" s="68">
        <v>1800</v>
      </c>
      <c r="F77" s="67" t="str">
        <f t="shared" ref="F77:F83" si="31">LEFT(G77,1)</f>
        <v>B</v>
      </c>
      <c r="G77" s="23" t="str">
        <f t="shared" si="29"/>
        <v>BLJVNW</v>
      </c>
      <c r="H77" s="68">
        <f t="shared" ref="H77:H82" si="32">D77*0.6</f>
        <v>1050</v>
      </c>
      <c r="I77" s="68">
        <f t="shared" ref="I77:I82" si="33">E77*0.6</f>
        <v>1080</v>
      </c>
      <c r="L77" s="32"/>
      <c r="M77" s="42" t="str">
        <f t="shared" ref="M77:M84" si="34">LEFT(N77,1)</f>
        <v>B</v>
      </c>
      <c r="N77" s="38" t="s">
        <v>141</v>
      </c>
      <c r="O77" s="62">
        <v>1730</v>
      </c>
      <c r="P77" s="62">
        <v>1780</v>
      </c>
      <c r="Q77" s="44" t="str">
        <f t="shared" ref="Q77:Q85" si="35">LEFT(R77,1)</f>
        <v>B</v>
      </c>
      <c r="R77" s="38" t="s">
        <v>150</v>
      </c>
      <c r="S77" s="62">
        <f t="shared" ref="S77:S82" si="36">O77*0.6</f>
        <v>1038</v>
      </c>
      <c r="T77" s="62">
        <f t="shared" ref="T77:T82" si="37">P77*0.6</f>
        <v>1068</v>
      </c>
    </row>
    <row r="78" spans="1:20" x14ac:dyDescent="0.25">
      <c r="A78" s="127"/>
      <c r="B78" s="66" t="str">
        <f t="shared" si="30"/>
        <v>M</v>
      </c>
      <c r="C78" s="23" t="s">
        <v>142</v>
      </c>
      <c r="D78" s="68">
        <v>1620</v>
      </c>
      <c r="E78" s="68">
        <v>1670</v>
      </c>
      <c r="F78" s="67" t="str">
        <f t="shared" si="31"/>
        <v>M</v>
      </c>
      <c r="G78" s="23" t="str">
        <f t="shared" si="29"/>
        <v>MLJVNW</v>
      </c>
      <c r="H78" s="68">
        <f t="shared" si="32"/>
        <v>972</v>
      </c>
      <c r="I78" s="68">
        <f t="shared" si="33"/>
        <v>1002</v>
      </c>
      <c r="L78" s="32"/>
      <c r="M78" s="42" t="str">
        <f t="shared" si="34"/>
        <v>M</v>
      </c>
      <c r="N78" s="38" t="s">
        <v>142</v>
      </c>
      <c r="O78" s="62">
        <v>1600</v>
      </c>
      <c r="P78" s="62">
        <v>1650</v>
      </c>
      <c r="Q78" s="44" t="str">
        <f t="shared" si="35"/>
        <v>M</v>
      </c>
      <c r="R78" s="38" t="s">
        <v>151</v>
      </c>
      <c r="S78" s="62">
        <f t="shared" si="36"/>
        <v>960</v>
      </c>
      <c r="T78" s="62">
        <f t="shared" si="37"/>
        <v>990</v>
      </c>
    </row>
    <row r="79" spans="1:20" x14ac:dyDescent="0.25">
      <c r="A79" s="127"/>
      <c r="B79" s="66" t="str">
        <f t="shared" si="30"/>
        <v>H</v>
      </c>
      <c r="C79" s="23" t="s">
        <v>143</v>
      </c>
      <c r="D79" s="68">
        <v>1500</v>
      </c>
      <c r="E79" s="68">
        <v>1550</v>
      </c>
      <c r="F79" s="67" t="str">
        <f t="shared" si="31"/>
        <v>H</v>
      </c>
      <c r="G79" s="23" t="str">
        <f t="shared" si="29"/>
        <v>HLJVNW</v>
      </c>
      <c r="H79" s="68">
        <f t="shared" si="32"/>
        <v>900</v>
      </c>
      <c r="I79" s="68">
        <f t="shared" si="33"/>
        <v>930</v>
      </c>
      <c r="L79" s="32"/>
      <c r="M79" s="42" t="str">
        <f t="shared" si="34"/>
        <v>H</v>
      </c>
      <c r="N79" s="38" t="s">
        <v>143</v>
      </c>
      <c r="O79" s="62">
        <v>1480</v>
      </c>
      <c r="P79" s="62">
        <v>1530</v>
      </c>
      <c r="Q79" s="44" t="str">
        <f t="shared" si="35"/>
        <v>H</v>
      </c>
      <c r="R79" s="38" t="s">
        <v>152</v>
      </c>
      <c r="S79" s="62">
        <f t="shared" si="36"/>
        <v>888</v>
      </c>
      <c r="T79" s="62">
        <f t="shared" si="37"/>
        <v>918</v>
      </c>
    </row>
    <row r="80" spans="1:20" x14ac:dyDescent="0.25">
      <c r="A80" s="127"/>
      <c r="B80" s="66" t="str">
        <f t="shared" si="30"/>
        <v>Q</v>
      </c>
      <c r="C80" s="23" t="s">
        <v>144</v>
      </c>
      <c r="D80" s="68">
        <v>1380</v>
      </c>
      <c r="E80" s="68">
        <v>1430</v>
      </c>
      <c r="F80" s="67" t="str">
        <f t="shared" si="31"/>
        <v>Q</v>
      </c>
      <c r="G80" s="23" t="str">
        <f t="shared" si="29"/>
        <v>QLJVNW</v>
      </c>
      <c r="H80" s="68">
        <f t="shared" si="32"/>
        <v>828</v>
      </c>
      <c r="I80" s="68">
        <f t="shared" si="33"/>
        <v>858</v>
      </c>
      <c r="L80" s="32"/>
      <c r="M80" s="42" t="str">
        <f t="shared" si="34"/>
        <v>Q</v>
      </c>
      <c r="N80" s="38" t="s">
        <v>144</v>
      </c>
      <c r="O80" s="62">
        <v>1360</v>
      </c>
      <c r="P80" s="62">
        <v>1410</v>
      </c>
      <c r="Q80" s="44" t="str">
        <f t="shared" si="35"/>
        <v>Q</v>
      </c>
      <c r="R80" s="38" t="s">
        <v>153</v>
      </c>
      <c r="S80" s="62">
        <f t="shared" si="36"/>
        <v>816</v>
      </c>
      <c r="T80" s="62">
        <f t="shared" si="37"/>
        <v>846</v>
      </c>
    </row>
    <row r="81" spans="1:22" x14ac:dyDescent="0.25">
      <c r="A81" s="127"/>
      <c r="B81" s="66" t="str">
        <f t="shared" si="30"/>
        <v>V</v>
      </c>
      <c r="C81" s="23" t="s">
        <v>145</v>
      </c>
      <c r="D81" s="68">
        <v>1270</v>
      </c>
      <c r="E81" s="68">
        <v>1320</v>
      </c>
      <c r="F81" s="67" t="str">
        <f t="shared" si="31"/>
        <v>V</v>
      </c>
      <c r="G81" s="23" t="str">
        <f t="shared" si="29"/>
        <v>VLJVNW</v>
      </c>
      <c r="H81" s="68">
        <f t="shared" si="32"/>
        <v>762</v>
      </c>
      <c r="I81" s="68">
        <f t="shared" si="33"/>
        <v>792</v>
      </c>
      <c r="L81" s="32"/>
      <c r="M81" s="42" t="str">
        <f t="shared" si="34"/>
        <v>V</v>
      </c>
      <c r="N81" s="38" t="s">
        <v>145</v>
      </c>
      <c r="O81" s="62">
        <v>1250</v>
      </c>
      <c r="P81" s="62">
        <v>1300</v>
      </c>
      <c r="Q81" s="44" t="str">
        <f t="shared" si="35"/>
        <v>V</v>
      </c>
      <c r="R81" s="38" t="s">
        <v>154</v>
      </c>
      <c r="S81" s="62">
        <f t="shared" si="36"/>
        <v>750</v>
      </c>
      <c r="T81" s="62">
        <f t="shared" si="37"/>
        <v>780</v>
      </c>
    </row>
    <row r="82" spans="1:22" x14ac:dyDescent="0.25">
      <c r="A82" s="127"/>
      <c r="B82" s="66" t="str">
        <f t="shared" si="30"/>
        <v>L</v>
      </c>
      <c r="C82" s="23" t="s">
        <v>146</v>
      </c>
      <c r="D82" s="68">
        <v>1170</v>
      </c>
      <c r="E82" s="68">
        <v>1220</v>
      </c>
      <c r="F82" s="67" t="str">
        <f t="shared" si="31"/>
        <v>L</v>
      </c>
      <c r="G82" s="23" t="str">
        <f t="shared" si="29"/>
        <v>LLJVNW</v>
      </c>
      <c r="H82" s="68">
        <f t="shared" si="32"/>
        <v>702</v>
      </c>
      <c r="I82" s="68">
        <f t="shared" si="33"/>
        <v>732</v>
      </c>
      <c r="L82" s="32"/>
      <c r="M82" s="42" t="str">
        <f t="shared" si="34"/>
        <v>L</v>
      </c>
      <c r="N82" s="38" t="s">
        <v>146</v>
      </c>
      <c r="O82" s="62">
        <v>1150</v>
      </c>
      <c r="P82" s="62">
        <v>1200</v>
      </c>
      <c r="Q82" s="44" t="str">
        <f t="shared" si="35"/>
        <v>L</v>
      </c>
      <c r="R82" s="38" t="s">
        <v>155</v>
      </c>
      <c r="S82" s="62">
        <f t="shared" si="36"/>
        <v>690</v>
      </c>
      <c r="T82" s="62">
        <f t="shared" si="37"/>
        <v>720</v>
      </c>
    </row>
    <row r="83" spans="1:22" x14ac:dyDescent="0.25">
      <c r="A83" s="127"/>
      <c r="B83" s="66" t="str">
        <f t="shared" si="30"/>
        <v>S</v>
      </c>
      <c r="C83" s="23" t="s">
        <v>147</v>
      </c>
      <c r="D83" s="68">
        <v>1080</v>
      </c>
      <c r="E83" s="68">
        <v>1130</v>
      </c>
      <c r="F83" s="160" t="str">
        <f t="shared" si="31"/>
        <v/>
      </c>
      <c r="G83" s="161"/>
      <c r="H83" s="161"/>
      <c r="I83" s="162"/>
      <c r="L83" s="32"/>
      <c r="M83" s="42" t="str">
        <f t="shared" si="34"/>
        <v>S</v>
      </c>
      <c r="N83" s="38" t="s">
        <v>147</v>
      </c>
      <c r="O83" s="62">
        <v>1060</v>
      </c>
      <c r="P83" s="62">
        <v>1110</v>
      </c>
      <c r="Q83" s="44" t="str">
        <f t="shared" si="35"/>
        <v/>
      </c>
      <c r="R83" s="38"/>
      <c r="S83" s="39"/>
      <c r="T83" s="40"/>
    </row>
    <row r="84" spans="1:22" x14ac:dyDescent="0.25">
      <c r="A84" s="127"/>
      <c r="B84" s="66" t="str">
        <f t="shared" si="30"/>
        <v>G</v>
      </c>
      <c r="C84" s="23" t="s">
        <v>148</v>
      </c>
      <c r="D84" s="68">
        <v>990</v>
      </c>
      <c r="E84" s="68">
        <v>1050</v>
      </c>
      <c r="F84" s="163"/>
      <c r="G84" s="164"/>
      <c r="H84" s="164"/>
      <c r="I84" s="165"/>
      <c r="L84" s="32"/>
      <c r="M84" s="42" t="str">
        <f t="shared" si="34"/>
        <v>G</v>
      </c>
      <c r="N84" s="38" t="s">
        <v>148</v>
      </c>
      <c r="O84" s="62">
        <v>980</v>
      </c>
      <c r="P84" s="62">
        <v>1030</v>
      </c>
      <c r="Q84" s="44" t="str">
        <f t="shared" si="35"/>
        <v/>
      </c>
      <c r="R84" s="38"/>
      <c r="S84" s="39"/>
      <c r="T84" s="40"/>
    </row>
    <row r="85" spans="1:22" x14ac:dyDescent="0.25">
      <c r="A85" s="128"/>
      <c r="B85" s="66" t="s">
        <v>7</v>
      </c>
      <c r="C85" s="23" t="s">
        <v>165</v>
      </c>
      <c r="D85" s="68">
        <v>920</v>
      </c>
      <c r="E85" s="68">
        <v>970</v>
      </c>
      <c r="F85" s="166"/>
      <c r="G85" s="167"/>
      <c r="H85" s="167"/>
      <c r="I85" s="168"/>
      <c r="L85" s="32"/>
      <c r="M85" s="42" t="s">
        <v>7</v>
      </c>
      <c r="N85" s="38" t="s">
        <v>165</v>
      </c>
      <c r="O85" s="62">
        <v>910</v>
      </c>
      <c r="P85" s="62">
        <v>960</v>
      </c>
      <c r="Q85" s="44" t="str">
        <f t="shared" si="35"/>
        <v/>
      </c>
      <c r="R85" s="38"/>
      <c r="S85" s="39"/>
      <c r="T85" s="40"/>
    </row>
    <row r="86" spans="1:22" ht="15.75" thickBot="1" x14ac:dyDescent="0.3"/>
    <row r="87" spans="1:22" ht="15.75" thickBot="1" x14ac:dyDescent="0.3">
      <c r="A87" s="124" t="s">
        <v>230</v>
      </c>
      <c r="B87" s="124"/>
      <c r="C87" s="124"/>
      <c r="D87" s="124"/>
      <c r="E87" s="124"/>
      <c r="F87" s="124"/>
      <c r="G87" s="124"/>
      <c r="H87" s="124"/>
      <c r="I87" s="124"/>
      <c r="L87" s="138" t="s">
        <v>139</v>
      </c>
      <c r="M87" s="139"/>
      <c r="N87" s="139"/>
      <c r="O87" s="139"/>
      <c r="P87" s="139"/>
      <c r="Q87" s="139"/>
      <c r="R87" s="139"/>
      <c r="S87" s="139"/>
      <c r="T87" s="140"/>
    </row>
    <row r="88" spans="1:22" ht="15.75" thickBot="1" x14ac:dyDescent="0.3">
      <c r="A88" s="125" t="s">
        <v>24</v>
      </c>
      <c r="B88" s="131" t="s">
        <v>18</v>
      </c>
      <c r="C88" s="131"/>
      <c r="D88" s="131"/>
      <c r="E88" s="131"/>
      <c r="F88" s="132" t="s">
        <v>19</v>
      </c>
      <c r="G88" s="132"/>
      <c r="H88" s="132"/>
      <c r="I88" s="132"/>
      <c r="L88" s="147"/>
      <c r="M88" s="149"/>
      <c r="N88" s="150"/>
      <c r="O88" s="150"/>
      <c r="P88" s="151"/>
      <c r="Q88" s="152"/>
      <c r="R88" s="152"/>
      <c r="S88" s="152"/>
      <c r="T88" s="153"/>
    </row>
    <row r="89" spans="1:22" ht="15.75" thickBot="1" x14ac:dyDescent="0.3">
      <c r="A89" s="125"/>
      <c r="B89" s="73"/>
      <c r="C89" s="74"/>
      <c r="D89" s="66" t="s">
        <v>3</v>
      </c>
      <c r="E89" s="66" t="s">
        <v>4</v>
      </c>
      <c r="F89" s="71"/>
      <c r="G89" s="72"/>
      <c r="H89" s="67" t="s">
        <v>3</v>
      </c>
      <c r="I89" s="67" t="s">
        <v>4</v>
      </c>
      <c r="L89" s="148"/>
      <c r="M89" s="24"/>
      <c r="N89" s="25"/>
      <c r="O89" s="26"/>
      <c r="P89" s="27"/>
      <c r="Q89" s="28"/>
      <c r="R89" s="29"/>
      <c r="S89" s="30"/>
      <c r="T89" s="31"/>
    </row>
    <row r="90" spans="1:22" ht="15.75" thickBot="1" x14ac:dyDescent="0.3">
      <c r="A90" s="75" t="s">
        <v>0</v>
      </c>
      <c r="B90" s="66" t="s">
        <v>6</v>
      </c>
      <c r="C90" s="23" t="s">
        <v>1</v>
      </c>
      <c r="D90" s="126" t="s">
        <v>2</v>
      </c>
      <c r="E90" s="126"/>
      <c r="F90" s="67" t="s">
        <v>6</v>
      </c>
      <c r="G90" s="23" t="s">
        <v>1</v>
      </c>
      <c r="H90" s="126" t="s">
        <v>2</v>
      </c>
      <c r="I90" s="126"/>
      <c r="L90" s="32"/>
      <c r="M90" s="33"/>
      <c r="N90" s="34"/>
      <c r="O90" s="154"/>
      <c r="P90" s="155"/>
      <c r="Q90" s="35"/>
      <c r="R90" s="36"/>
      <c r="S90" s="156"/>
      <c r="T90" s="155"/>
    </row>
    <row r="91" spans="1:22" ht="15" customHeight="1" x14ac:dyDescent="0.25">
      <c r="A91" s="159" t="str">
        <f>A61</f>
        <v xml:space="preserve">20 Dec 2020 - 30 Dec 2020                                                                                                                                                                                                                                                        12 Feb 2021 - 17 Feb 2021                                                                                                                                                                                                                                                        12 Jun 2021 - 14 Aug 2021                                                                                                                                                                                                                                                       20 Dec 2021 - 31 Dec 2021 </v>
      </c>
      <c r="B91" s="66" t="str">
        <f>LEFT(C91,1)</f>
        <v>Y</v>
      </c>
      <c r="C91" s="23" t="s">
        <v>214</v>
      </c>
      <c r="D91" s="68">
        <f>D76+70</f>
        <v>1970</v>
      </c>
      <c r="E91" s="68">
        <f t="shared" ref="E91:E100" si="38">E76+70</f>
        <v>2020</v>
      </c>
      <c r="F91" s="67" t="str">
        <f>LEFT(G91,1)</f>
        <v>Y</v>
      </c>
      <c r="G91" s="23" t="str">
        <f t="shared" ref="G91:G97" si="39">LEFT(C91,4)&amp;"NW"</f>
        <v>YHJVNW</v>
      </c>
      <c r="H91" s="68">
        <f>D91*0.6</f>
        <v>1182</v>
      </c>
      <c r="I91" s="68">
        <f>E91*0.6</f>
        <v>1212</v>
      </c>
      <c r="J91" s="96"/>
      <c r="L91" s="32"/>
      <c r="M91" s="37"/>
      <c r="N91" s="38"/>
      <c r="O91" s="62"/>
      <c r="P91" s="62"/>
      <c r="Q91" s="41"/>
      <c r="R91" s="38"/>
      <c r="S91" s="62"/>
      <c r="T91" s="62"/>
      <c r="V91" s="96"/>
    </row>
    <row r="92" spans="1:22" x14ac:dyDescent="0.25">
      <c r="A92" s="127"/>
      <c r="B92" s="66" t="str">
        <f t="shared" ref="B92:B99" si="40">LEFT(C92,1)</f>
        <v>B</v>
      </c>
      <c r="C92" s="23" t="s">
        <v>215</v>
      </c>
      <c r="D92" s="68">
        <f t="shared" ref="D92" si="41">D77+70</f>
        <v>1820</v>
      </c>
      <c r="E92" s="68">
        <f t="shared" si="38"/>
        <v>1870</v>
      </c>
      <c r="F92" s="67" t="str">
        <f t="shared" ref="F92:F98" si="42">LEFT(G92,1)</f>
        <v>B</v>
      </c>
      <c r="G92" s="23" t="str">
        <f t="shared" si="39"/>
        <v>BHJVNW</v>
      </c>
      <c r="H92" s="68">
        <f t="shared" ref="H92:H97" si="43">D92*0.6</f>
        <v>1092</v>
      </c>
      <c r="I92" s="68">
        <f t="shared" ref="I92:I97" si="44">E92*0.6</f>
        <v>1122</v>
      </c>
      <c r="L92" s="32"/>
      <c r="M92" s="42"/>
      <c r="N92" s="38"/>
      <c r="O92" s="62"/>
      <c r="P92" s="62"/>
      <c r="Q92" s="44"/>
      <c r="R92" s="38"/>
      <c r="S92" s="62"/>
      <c r="T92" s="62"/>
    </row>
    <row r="93" spans="1:22" x14ac:dyDescent="0.25">
      <c r="A93" s="127"/>
      <c r="B93" s="66" t="str">
        <f t="shared" si="40"/>
        <v>M</v>
      </c>
      <c r="C93" s="23" t="s">
        <v>216</v>
      </c>
      <c r="D93" s="68">
        <f t="shared" ref="D93" si="45">D78+70</f>
        <v>1690</v>
      </c>
      <c r="E93" s="68">
        <f t="shared" si="38"/>
        <v>1740</v>
      </c>
      <c r="F93" s="67" t="str">
        <f t="shared" si="42"/>
        <v>M</v>
      </c>
      <c r="G93" s="23" t="str">
        <f t="shared" si="39"/>
        <v>MHJVNW</v>
      </c>
      <c r="H93" s="68">
        <f t="shared" si="43"/>
        <v>1014</v>
      </c>
      <c r="I93" s="68">
        <f t="shared" si="44"/>
        <v>1044</v>
      </c>
      <c r="L93" s="32"/>
      <c r="M93" s="42"/>
      <c r="N93" s="38"/>
      <c r="O93" s="62"/>
      <c r="P93" s="62"/>
      <c r="Q93" s="44"/>
      <c r="R93" s="38"/>
      <c r="S93" s="62"/>
      <c r="T93" s="62"/>
    </row>
    <row r="94" spans="1:22" x14ac:dyDescent="0.25">
      <c r="A94" s="127"/>
      <c r="B94" s="66" t="str">
        <f t="shared" si="40"/>
        <v>H</v>
      </c>
      <c r="C94" s="23" t="s">
        <v>217</v>
      </c>
      <c r="D94" s="68">
        <f t="shared" ref="D94" si="46">D79+70</f>
        <v>1570</v>
      </c>
      <c r="E94" s="68">
        <f t="shared" si="38"/>
        <v>1620</v>
      </c>
      <c r="F94" s="67" t="str">
        <f t="shared" si="42"/>
        <v>H</v>
      </c>
      <c r="G94" s="23" t="str">
        <f t="shared" si="39"/>
        <v>HHJVNW</v>
      </c>
      <c r="H94" s="68">
        <f t="shared" si="43"/>
        <v>942</v>
      </c>
      <c r="I94" s="68">
        <f t="shared" si="44"/>
        <v>972</v>
      </c>
      <c r="L94" s="32"/>
      <c r="M94" s="42"/>
      <c r="N94" s="38"/>
      <c r="O94" s="62"/>
      <c r="P94" s="62"/>
      <c r="Q94" s="44"/>
      <c r="R94" s="38"/>
      <c r="S94" s="62"/>
      <c r="T94" s="62"/>
    </row>
    <row r="95" spans="1:22" x14ac:dyDescent="0.25">
      <c r="A95" s="127"/>
      <c r="B95" s="66" t="str">
        <f t="shared" si="40"/>
        <v>Q</v>
      </c>
      <c r="C95" s="23" t="s">
        <v>218</v>
      </c>
      <c r="D95" s="68">
        <f t="shared" ref="D95" si="47">D80+70</f>
        <v>1450</v>
      </c>
      <c r="E95" s="68">
        <f t="shared" si="38"/>
        <v>1500</v>
      </c>
      <c r="F95" s="67" t="str">
        <f t="shared" si="42"/>
        <v>Q</v>
      </c>
      <c r="G95" s="23" t="str">
        <f t="shared" si="39"/>
        <v>QHJVNW</v>
      </c>
      <c r="H95" s="68">
        <f t="shared" si="43"/>
        <v>870</v>
      </c>
      <c r="I95" s="68">
        <f t="shared" si="44"/>
        <v>900</v>
      </c>
      <c r="L95" s="32"/>
      <c r="M95" s="42"/>
      <c r="N95" s="38"/>
      <c r="O95" s="62"/>
      <c r="P95" s="62"/>
      <c r="Q95" s="44"/>
      <c r="R95" s="38"/>
      <c r="S95" s="62"/>
      <c r="T95" s="62"/>
    </row>
    <row r="96" spans="1:22" x14ac:dyDescent="0.25">
      <c r="A96" s="127"/>
      <c r="B96" s="66" t="str">
        <f t="shared" si="40"/>
        <v>V</v>
      </c>
      <c r="C96" s="23" t="s">
        <v>219</v>
      </c>
      <c r="D96" s="68">
        <f t="shared" ref="D96" si="48">D81+70</f>
        <v>1340</v>
      </c>
      <c r="E96" s="68">
        <f t="shared" si="38"/>
        <v>1390</v>
      </c>
      <c r="F96" s="67" t="str">
        <f t="shared" si="42"/>
        <v>V</v>
      </c>
      <c r="G96" s="23" t="str">
        <f t="shared" si="39"/>
        <v>VHJVNW</v>
      </c>
      <c r="H96" s="68">
        <f t="shared" si="43"/>
        <v>804</v>
      </c>
      <c r="I96" s="68">
        <f t="shared" si="44"/>
        <v>834</v>
      </c>
      <c r="L96" s="32"/>
      <c r="M96" s="42"/>
      <c r="N96" s="38"/>
      <c r="O96" s="62"/>
      <c r="P96" s="62"/>
      <c r="Q96" s="44"/>
      <c r="R96" s="38"/>
      <c r="S96" s="62"/>
      <c r="T96" s="62"/>
    </row>
    <row r="97" spans="1:22" x14ac:dyDescent="0.25">
      <c r="A97" s="127"/>
      <c r="B97" s="66" t="str">
        <f t="shared" si="40"/>
        <v>L</v>
      </c>
      <c r="C97" s="23" t="s">
        <v>220</v>
      </c>
      <c r="D97" s="68">
        <f t="shared" ref="D97" si="49">D82+70</f>
        <v>1240</v>
      </c>
      <c r="E97" s="68">
        <f t="shared" si="38"/>
        <v>1290</v>
      </c>
      <c r="F97" s="67" t="str">
        <f t="shared" si="42"/>
        <v>L</v>
      </c>
      <c r="G97" s="23" t="str">
        <f t="shared" si="39"/>
        <v>LHJVNW</v>
      </c>
      <c r="H97" s="68">
        <f t="shared" si="43"/>
        <v>744</v>
      </c>
      <c r="I97" s="68">
        <f t="shared" si="44"/>
        <v>774</v>
      </c>
      <c r="L97" s="32"/>
      <c r="M97" s="42"/>
      <c r="N97" s="38"/>
      <c r="O97" s="62"/>
      <c r="P97" s="62"/>
      <c r="Q97" s="44"/>
      <c r="R97" s="38"/>
      <c r="S97" s="62"/>
      <c r="T97" s="62"/>
    </row>
    <row r="98" spans="1:22" x14ac:dyDescent="0.25">
      <c r="A98" s="127"/>
      <c r="B98" s="66" t="str">
        <f t="shared" si="40"/>
        <v>S</v>
      </c>
      <c r="C98" s="23" t="s">
        <v>221</v>
      </c>
      <c r="D98" s="68">
        <f t="shared" ref="D98" si="50">D83+70</f>
        <v>1150</v>
      </c>
      <c r="E98" s="68">
        <f t="shared" si="38"/>
        <v>1200</v>
      </c>
      <c r="F98" s="160" t="str">
        <f t="shared" si="42"/>
        <v/>
      </c>
      <c r="G98" s="161"/>
      <c r="H98" s="161"/>
      <c r="I98" s="162"/>
      <c r="L98" s="32"/>
      <c r="M98" s="42"/>
      <c r="N98" s="38"/>
      <c r="O98" s="62"/>
      <c r="P98" s="62"/>
      <c r="Q98" s="44"/>
      <c r="R98" s="38"/>
      <c r="S98" s="39"/>
      <c r="T98" s="40"/>
    </row>
    <row r="99" spans="1:22" x14ac:dyDescent="0.25">
      <c r="A99" s="127"/>
      <c r="B99" s="66" t="str">
        <f t="shared" si="40"/>
        <v>G</v>
      </c>
      <c r="C99" s="23" t="s">
        <v>222</v>
      </c>
      <c r="D99" s="68">
        <f t="shared" ref="D99" si="51">D84+70</f>
        <v>1060</v>
      </c>
      <c r="E99" s="68">
        <f t="shared" si="38"/>
        <v>1120</v>
      </c>
      <c r="F99" s="163"/>
      <c r="G99" s="164"/>
      <c r="H99" s="164"/>
      <c r="I99" s="165"/>
      <c r="L99" s="32"/>
      <c r="M99" s="42"/>
      <c r="N99" s="38"/>
      <c r="O99" s="40"/>
      <c r="P99" s="63"/>
      <c r="Q99" s="44"/>
      <c r="R99" s="38"/>
      <c r="S99" s="39"/>
      <c r="T99" s="40"/>
    </row>
    <row r="100" spans="1:22" x14ac:dyDescent="0.25">
      <c r="A100" s="128"/>
      <c r="B100" s="66" t="s">
        <v>7</v>
      </c>
      <c r="C100" s="23" t="s">
        <v>223</v>
      </c>
      <c r="D100" s="68">
        <f t="shared" ref="D100" si="52">D85+70</f>
        <v>990</v>
      </c>
      <c r="E100" s="68">
        <f t="shared" si="38"/>
        <v>1040</v>
      </c>
      <c r="F100" s="166"/>
      <c r="G100" s="167"/>
      <c r="H100" s="167"/>
      <c r="I100" s="168"/>
      <c r="L100" s="32"/>
      <c r="M100" s="42"/>
      <c r="N100" s="38"/>
      <c r="O100" s="40"/>
      <c r="P100" s="63"/>
      <c r="Q100" s="44"/>
      <c r="R100" s="38"/>
      <c r="S100" s="39"/>
      <c r="T100" s="40"/>
    </row>
    <row r="101" spans="1:22" ht="15.75" thickBot="1" x14ac:dyDescent="0.3">
      <c r="L101" s="76"/>
      <c r="M101" s="77"/>
      <c r="N101" s="78"/>
      <c r="O101" s="79"/>
      <c r="P101" s="79"/>
      <c r="Q101" s="28"/>
      <c r="R101" s="78"/>
      <c r="S101" s="78"/>
      <c r="T101" s="80"/>
    </row>
    <row r="102" spans="1:22" ht="15.75" thickBot="1" x14ac:dyDescent="0.3">
      <c r="A102" s="124" t="s">
        <v>225</v>
      </c>
      <c r="B102" s="124"/>
      <c r="C102" s="124"/>
      <c r="D102" s="124"/>
      <c r="E102" s="124"/>
      <c r="F102" s="124"/>
      <c r="G102" s="124"/>
      <c r="H102" s="124"/>
      <c r="I102" s="124"/>
      <c r="L102" s="138"/>
      <c r="M102" s="139"/>
      <c r="N102" s="139"/>
      <c r="O102" s="139"/>
      <c r="P102" s="139"/>
      <c r="Q102" s="139"/>
      <c r="R102" s="139"/>
      <c r="S102" s="139"/>
      <c r="T102" s="140"/>
    </row>
    <row r="103" spans="1:22" ht="15.75" thickBot="1" x14ac:dyDescent="0.3">
      <c r="A103" s="125" t="s">
        <v>17</v>
      </c>
      <c r="B103" s="131" t="s">
        <v>18</v>
      </c>
      <c r="C103" s="131"/>
      <c r="D103" s="131"/>
      <c r="E103" s="131"/>
      <c r="F103" s="132" t="s">
        <v>19</v>
      </c>
      <c r="G103" s="132"/>
      <c r="H103" s="132"/>
      <c r="I103" s="132"/>
      <c r="L103" s="147"/>
      <c r="M103" s="149"/>
      <c r="N103" s="150"/>
      <c r="O103" s="150"/>
      <c r="P103" s="151"/>
      <c r="Q103" s="152"/>
      <c r="R103" s="152"/>
      <c r="S103" s="152"/>
      <c r="T103" s="153"/>
    </row>
    <row r="104" spans="1:22" ht="15.75" thickBot="1" x14ac:dyDescent="0.3">
      <c r="A104" s="125"/>
      <c r="B104" s="73"/>
      <c r="C104" s="74"/>
      <c r="D104" s="66" t="s">
        <v>3</v>
      </c>
      <c r="E104" s="66" t="s">
        <v>4</v>
      </c>
      <c r="F104" s="71"/>
      <c r="G104" s="72"/>
      <c r="H104" s="67" t="s">
        <v>3</v>
      </c>
      <c r="I104" s="67" t="s">
        <v>4</v>
      </c>
      <c r="L104" s="148"/>
      <c r="M104" s="24"/>
      <c r="N104" s="25"/>
      <c r="O104" s="26"/>
      <c r="P104" s="27"/>
      <c r="Q104" s="28"/>
      <c r="R104" s="29"/>
      <c r="S104" s="30"/>
      <c r="T104" s="31"/>
    </row>
    <row r="105" spans="1:22" ht="15.75" thickBot="1" x14ac:dyDescent="0.3">
      <c r="A105" s="75" t="s">
        <v>0</v>
      </c>
      <c r="B105" s="66" t="s">
        <v>6</v>
      </c>
      <c r="C105" s="23" t="s">
        <v>1</v>
      </c>
      <c r="D105" s="126" t="s">
        <v>2</v>
      </c>
      <c r="E105" s="126"/>
      <c r="F105" s="67" t="s">
        <v>6</v>
      </c>
      <c r="G105" s="23" t="s">
        <v>1</v>
      </c>
      <c r="H105" s="126" t="s">
        <v>2</v>
      </c>
      <c r="I105" s="126"/>
      <c r="L105" s="32"/>
      <c r="M105" s="33"/>
      <c r="N105" s="34"/>
      <c r="O105" s="154"/>
      <c r="P105" s="155"/>
      <c r="Q105" s="35"/>
      <c r="R105" s="36"/>
      <c r="S105" s="156"/>
      <c r="T105" s="155"/>
    </row>
    <row r="106" spans="1:22" x14ac:dyDescent="0.25">
      <c r="A106" s="159" t="str">
        <f>A46</f>
        <v xml:space="preserve">
15 Aug 2020 -19 Dec 2020
31 Dec 2020 - 31 Dec 2020                                                                                                                                                                                                                                                       01 Jan 2021 - 11 Feb 20201                                                                                                                                                                                                                                                      18 Feb 2021 - 11 Jun 2021                                                                                                                                                                                                                                                        15 Aug 21 - 19 Dec 21</v>
      </c>
      <c r="B106" s="66" t="str">
        <f>LEFT(C106,1)</f>
        <v>Y</v>
      </c>
      <c r="C106" s="23" t="s">
        <v>140</v>
      </c>
      <c r="D106" s="68">
        <v>2000</v>
      </c>
      <c r="E106" s="68">
        <v>1950</v>
      </c>
      <c r="F106" s="67" t="str">
        <f>LEFT(G106,1)</f>
        <v>Y</v>
      </c>
      <c r="G106" s="23" t="str">
        <f t="shared" ref="G106:G112" si="53">LEFT(C106,4)&amp;"NW"</f>
        <v>YLJVNW</v>
      </c>
      <c r="H106" s="68">
        <f>D106*0.6</f>
        <v>1200</v>
      </c>
      <c r="I106" s="68">
        <f>E106*0.6</f>
        <v>1170</v>
      </c>
      <c r="J106" s="96"/>
      <c r="L106" s="32"/>
      <c r="M106" s="37"/>
      <c r="N106" s="38"/>
      <c r="O106" s="62"/>
      <c r="P106" s="62"/>
      <c r="Q106" s="41"/>
      <c r="R106" s="38"/>
      <c r="S106" s="62"/>
      <c r="T106" s="62"/>
      <c r="V106" s="96"/>
    </row>
    <row r="107" spans="1:22" x14ac:dyDescent="0.25">
      <c r="A107" s="127"/>
      <c r="B107" s="66" t="str">
        <f t="shared" ref="B107:B115" si="54">LEFT(C107,1)</f>
        <v>B</v>
      </c>
      <c r="C107" s="23" t="s">
        <v>141</v>
      </c>
      <c r="D107" s="68">
        <v>1810</v>
      </c>
      <c r="E107" s="68">
        <v>1780</v>
      </c>
      <c r="F107" s="67" t="str">
        <f t="shared" ref="F107:F113" si="55">LEFT(G107,1)</f>
        <v>B</v>
      </c>
      <c r="G107" s="23" t="str">
        <f t="shared" si="53"/>
        <v>BLJVNW</v>
      </c>
      <c r="H107" s="68">
        <f t="shared" ref="H107:H112" si="56">D107*0.6</f>
        <v>1086</v>
      </c>
      <c r="I107" s="68">
        <f t="shared" ref="I107:I112" si="57">E107*0.6</f>
        <v>1068</v>
      </c>
      <c r="L107" s="32"/>
      <c r="M107" s="42"/>
      <c r="N107" s="38"/>
      <c r="O107" s="62"/>
      <c r="P107" s="62"/>
      <c r="Q107" s="44"/>
      <c r="R107" s="38"/>
      <c r="S107" s="62"/>
      <c r="T107" s="62"/>
    </row>
    <row r="108" spans="1:22" x14ac:dyDescent="0.25">
      <c r="A108" s="127"/>
      <c r="B108" s="66" t="str">
        <f t="shared" si="54"/>
        <v>M</v>
      </c>
      <c r="C108" s="23" t="s">
        <v>142</v>
      </c>
      <c r="D108" s="68">
        <v>1670</v>
      </c>
      <c r="E108" s="68">
        <v>1640</v>
      </c>
      <c r="F108" s="67" t="str">
        <f t="shared" si="55"/>
        <v>M</v>
      </c>
      <c r="G108" s="23" t="str">
        <f t="shared" si="53"/>
        <v>MLJVNW</v>
      </c>
      <c r="H108" s="68">
        <f t="shared" si="56"/>
        <v>1002</v>
      </c>
      <c r="I108" s="68">
        <f t="shared" si="57"/>
        <v>984</v>
      </c>
      <c r="L108" s="32"/>
      <c r="M108" s="42"/>
      <c r="N108" s="38"/>
      <c r="O108" s="62"/>
      <c r="P108" s="62"/>
      <c r="Q108" s="44"/>
      <c r="R108" s="38"/>
      <c r="S108" s="62"/>
      <c r="T108" s="62"/>
    </row>
    <row r="109" spans="1:22" x14ac:dyDescent="0.25">
      <c r="A109" s="127"/>
      <c r="B109" s="66" t="str">
        <f t="shared" si="54"/>
        <v>H</v>
      </c>
      <c r="C109" s="23" t="s">
        <v>143</v>
      </c>
      <c r="D109" s="68">
        <v>1540</v>
      </c>
      <c r="E109" s="68">
        <v>1530</v>
      </c>
      <c r="F109" s="67" t="str">
        <f t="shared" si="55"/>
        <v>H</v>
      </c>
      <c r="G109" s="23" t="str">
        <f t="shared" si="53"/>
        <v>HLJVNW</v>
      </c>
      <c r="H109" s="68">
        <f t="shared" si="56"/>
        <v>924</v>
      </c>
      <c r="I109" s="68">
        <f t="shared" si="57"/>
        <v>918</v>
      </c>
      <c r="L109" s="32"/>
      <c r="M109" s="42"/>
      <c r="N109" s="38"/>
      <c r="O109" s="62"/>
      <c r="P109" s="62"/>
      <c r="Q109" s="44"/>
      <c r="R109" s="38"/>
      <c r="S109" s="62"/>
      <c r="T109" s="62"/>
    </row>
    <row r="110" spans="1:22" x14ac:dyDescent="0.25">
      <c r="A110" s="127"/>
      <c r="B110" s="66" t="str">
        <f t="shared" si="54"/>
        <v>Q</v>
      </c>
      <c r="C110" s="23" t="s">
        <v>144</v>
      </c>
      <c r="D110" s="68">
        <v>1430</v>
      </c>
      <c r="E110" s="68">
        <v>1430</v>
      </c>
      <c r="F110" s="67" t="str">
        <f t="shared" si="55"/>
        <v>Q</v>
      </c>
      <c r="G110" s="23" t="str">
        <f t="shared" si="53"/>
        <v>QLJVNW</v>
      </c>
      <c r="H110" s="68">
        <f t="shared" si="56"/>
        <v>858</v>
      </c>
      <c r="I110" s="68">
        <f t="shared" si="57"/>
        <v>858</v>
      </c>
      <c r="L110" s="32"/>
      <c r="M110" s="42"/>
      <c r="N110" s="38"/>
      <c r="O110" s="62"/>
      <c r="P110" s="62"/>
      <c r="Q110" s="44"/>
      <c r="R110" s="38"/>
      <c r="S110" s="62"/>
      <c r="T110" s="62"/>
    </row>
    <row r="111" spans="1:22" x14ac:dyDescent="0.25">
      <c r="A111" s="127"/>
      <c r="B111" s="66" t="str">
        <f t="shared" si="54"/>
        <v>V</v>
      </c>
      <c r="C111" s="23" t="s">
        <v>145</v>
      </c>
      <c r="D111" s="68">
        <v>1300</v>
      </c>
      <c r="E111" s="68">
        <v>1330</v>
      </c>
      <c r="F111" s="67" t="str">
        <f t="shared" si="55"/>
        <v>V</v>
      </c>
      <c r="G111" s="23" t="str">
        <f t="shared" si="53"/>
        <v>VLJVNW</v>
      </c>
      <c r="H111" s="68">
        <f t="shared" si="56"/>
        <v>780</v>
      </c>
      <c r="I111" s="68">
        <f t="shared" si="57"/>
        <v>798</v>
      </c>
      <c r="L111" s="32"/>
      <c r="M111" s="42"/>
      <c r="N111" s="38"/>
      <c r="O111" s="62"/>
      <c r="P111" s="62"/>
      <c r="Q111" s="44"/>
      <c r="R111" s="38"/>
      <c r="S111" s="62"/>
      <c r="T111" s="62"/>
    </row>
    <row r="112" spans="1:22" x14ac:dyDescent="0.25">
      <c r="A112" s="127"/>
      <c r="B112" s="66" t="str">
        <f t="shared" si="54"/>
        <v>L</v>
      </c>
      <c r="C112" s="23" t="s">
        <v>146</v>
      </c>
      <c r="D112" s="68">
        <v>1200</v>
      </c>
      <c r="E112" s="68">
        <v>1250</v>
      </c>
      <c r="F112" s="67" t="str">
        <f t="shared" si="55"/>
        <v>L</v>
      </c>
      <c r="G112" s="23" t="str">
        <f t="shared" si="53"/>
        <v>LLJVNW</v>
      </c>
      <c r="H112" s="68">
        <f t="shared" si="56"/>
        <v>720</v>
      </c>
      <c r="I112" s="68">
        <f t="shared" si="57"/>
        <v>750</v>
      </c>
      <c r="L112" s="32"/>
      <c r="M112" s="42"/>
      <c r="N112" s="38"/>
      <c r="O112" s="62"/>
      <c r="P112" s="62"/>
      <c r="Q112" s="44"/>
      <c r="R112" s="38"/>
      <c r="S112" s="62"/>
      <c r="T112" s="62"/>
    </row>
    <row r="113" spans="1:22" x14ac:dyDescent="0.25">
      <c r="A113" s="127"/>
      <c r="B113" s="66" t="str">
        <f t="shared" si="54"/>
        <v>S</v>
      </c>
      <c r="C113" s="23" t="s">
        <v>147</v>
      </c>
      <c r="D113" s="68">
        <v>1120</v>
      </c>
      <c r="E113" s="68">
        <v>1170</v>
      </c>
      <c r="F113" s="160" t="str">
        <f t="shared" si="55"/>
        <v/>
      </c>
      <c r="G113" s="161"/>
      <c r="H113" s="161"/>
      <c r="I113" s="162"/>
      <c r="L113" s="32"/>
      <c r="M113" s="42"/>
      <c r="N113" s="38"/>
      <c r="O113" s="62"/>
      <c r="P113" s="62"/>
      <c r="Q113" s="44"/>
      <c r="R113" s="38"/>
      <c r="S113" s="39"/>
      <c r="T113" s="40"/>
    </row>
    <row r="114" spans="1:22" x14ac:dyDescent="0.25">
      <c r="A114" s="127"/>
      <c r="B114" s="66" t="str">
        <f t="shared" si="54"/>
        <v>G</v>
      </c>
      <c r="C114" s="23" t="s">
        <v>148</v>
      </c>
      <c r="D114" s="23">
        <v>1060</v>
      </c>
      <c r="E114" s="69">
        <v>1110</v>
      </c>
      <c r="F114" s="163"/>
      <c r="G114" s="164"/>
      <c r="H114" s="164"/>
      <c r="I114" s="165"/>
      <c r="L114" s="32"/>
      <c r="M114" s="42"/>
      <c r="N114" s="38"/>
      <c r="O114" s="40"/>
      <c r="P114" s="63"/>
      <c r="Q114" s="44"/>
      <c r="R114" s="38"/>
      <c r="S114" s="39"/>
      <c r="T114" s="40"/>
    </row>
    <row r="115" spans="1:22" x14ac:dyDescent="0.25">
      <c r="A115" s="128"/>
      <c r="B115" s="66" t="str">
        <f t="shared" si="54"/>
        <v>K</v>
      </c>
      <c r="C115" s="23" t="s">
        <v>165</v>
      </c>
      <c r="D115" s="23">
        <v>990</v>
      </c>
      <c r="E115" s="69">
        <v>1050</v>
      </c>
      <c r="F115" s="166"/>
      <c r="G115" s="167"/>
      <c r="H115" s="167"/>
      <c r="I115" s="168"/>
      <c r="L115" s="32"/>
      <c r="M115" s="42"/>
      <c r="N115" s="38"/>
      <c r="O115" s="40"/>
      <c r="P115" s="63"/>
      <c r="Q115" s="44"/>
      <c r="R115" s="38"/>
      <c r="S115" s="39"/>
      <c r="T115" s="40"/>
    </row>
    <row r="116" spans="1:22" ht="15.75" thickBot="1" x14ac:dyDescent="0.3">
      <c r="L116" s="76"/>
      <c r="M116" s="77"/>
      <c r="N116" s="78"/>
      <c r="O116" s="79"/>
      <c r="P116" s="79"/>
      <c r="Q116" s="28"/>
      <c r="R116" s="78"/>
      <c r="S116" s="78"/>
      <c r="T116" s="80"/>
    </row>
    <row r="117" spans="1:22" ht="15.75" thickBot="1" x14ac:dyDescent="0.3">
      <c r="A117" s="124" t="s">
        <v>230</v>
      </c>
      <c r="B117" s="124"/>
      <c r="C117" s="124"/>
      <c r="D117" s="124"/>
      <c r="E117" s="124"/>
      <c r="F117" s="124"/>
      <c r="G117" s="124"/>
      <c r="H117" s="124"/>
      <c r="I117" s="124"/>
      <c r="L117" s="138" t="s">
        <v>139</v>
      </c>
      <c r="M117" s="139"/>
      <c r="N117" s="139"/>
      <c r="O117" s="139"/>
      <c r="P117" s="139"/>
      <c r="Q117" s="139"/>
      <c r="R117" s="139"/>
      <c r="S117" s="139"/>
      <c r="T117" s="140"/>
    </row>
    <row r="118" spans="1:22" ht="15.75" thickBot="1" x14ac:dyDescent="0.3">
      <c r="A118" s="125" t="s">
        <v>17</v>
      </c>
      <c r="B118" s="131" t="s">
        <v>18</v>
      </c>
      <c r="C118" s="131"/>
      <c r="D118" s="131"/>
      <c r="E118" s="131"/>
      <c r="F118" s="132" t="s">
        <v>19</v>
      </c>
      <c r="G118" s="132"/>
      <c r="H118" s="132"/>
      <c r="I118" s="132"/>
      <c r="L118" s="147"/>
      <c r="M118" s="149"/>
      <c r="N118" s="150"/>
      <c r="O118" s="150"/>
      <c r="P118" s="151"/>
      <c r="Q118" s="152"/>
      <c r="R118" s="152"/>
      <c r="S118" s="152"/>
      <c r="T118" s="153"/>
    </row>
    <row r="119" spans="1:22" ht="15.75" thickBot="1" x14ac:dyDescent="0.3">
      <c r="A119" s="125"/>
      <c r="B119" s="73"/>
      <c r="C119" s="74"/>
      <c r="D119" s="66" t="s">
        <v>3</v>
      </c>
      <c r="E119" s="66" t="s">
        <v>4</v>
      </c>
      <c r="F119" s="71"/>
      <c r="G119" s="72"/>
      <c r="H119" s="67" t="s">
        <v>3</v>
      </c>
      <c r="I119" s="67" t="s">
        <v>4</v>
      </c>
      <c r="L119" s="148"/>
      <c r="M119" s="24"/>
      <c r="N119" s="25"/>
      <c r="O119" s="26"/>
      <c r="P119" s="27"/>
      <c r="Q119" s="28"/>
      <c r="R119" s="29"/>
      <c r="S119" s="30"/>
      <c r="T119" s="31"/>
    </row>
    <row r="120" spans="1:22" ht="15.75" thickBot="1" x14ac:dyDescent="0.3">
      <c r="A120" s="75" t="s">
        <v>0</v>
      </c>
      <c r="B120" s="66" t="s">
        <v>6</v>
      </c>
      <c r="C120" s="23" t="s">
        <v>1</v>
      </c>
      <c r="D120" s="126" t="s">
        <v>2</v>
      </c>
      <c r="E120" s="126"/>
      <c r="F120" s="67" t="s">
        <v>6</v>
      </c>
      <c r="G120" s="23" t="s">
        <v>1</v>
      </c>
      <c r="H120" s="126" t="s">
        <v>2</v>
      </c>
      <c r="I120" s="126"/>
      <c r="L120" s="32"/>
      <c r="M120" s="33"/>
      <c r="N120" s="34"/>
      <c r="O120" s="154"/>
      <c r="P120" s="155"/>
      <c r="Q120" s="35"/>
      <c r="R120" s="36"/>
      <c r="S120" s="156"/>
      <c r="T120" s="155"/>
    </row>
    <row r="121" spans="1:22" ht="15" customHeight="1" x14ac:dyDescent="0.25">
      <c r="A121" s="159" t="str">
        <f>A61</f>
        <v xml:space="preserve">20 Dec 2020 - 30 Dec 2020                                                                                                                                                                                                                                                        12 Feb 2021 - 17 Feb 2021                                                                                                                                                                                                                                                        12 Jun 2021 - 14 Aug 2021                                                                                                                                                                                                                                                       20 Dec 2021 - 31 Dec 2021 </v>
      </c>
      <c r="B121" s="66" t="str">
        <f>LEFT(C121,1)</f>
        <v>Y</v>
      </c>
      <c r="C121" s="23" t="s">
        <v>214</v>
      </c>
      <c r="D121" s="68">
        <v>2070</v>
      </c>
      <c r="E121" s="68">
        <v>2020</v>
      </c>
      <c r="F121" s="67" t="str">
        <f>LEFT(G121,1)</f>
        <v>Y</v>
      </c>
      <c r="G121" s="23" t="str">
        <f t="shared" ref="G121:G127" si="58">LEFT(C121,4)&amp;"NW"</f>
        <v>YHJVNW</v>
      </c>
      <c r="H121" s="68">
        <f>D121*0.6</f>
        <v>1242</v>
      </c>
      <c r="I121" s="68">
        <f>E121*0.6</f>
        <v>1212</v>
      </c>
      <c r="J121" s="96"/>
      <c r="L121" s="32"/>
      <c r="M121" s="37"/>
      <c r="N121" s="38"/>
      <c r="O121" s="62"/>
      <c r="P121" s="62"/>
      <c r="Q121" s="41"/>
      <c r="R121" s="38"/>
      <c r="S121" s="62"/>
      <c r="T121" s="62"/>
      <c r="V121" s="96"/>
    </row>
    <row r="122" spans="1:22" x14ac:dyDescent="0.25">
      <c r="A122" s="127"/>
      <c r="B122" s="66" t="str">
        <f t="shared" ref="B122:B130" si="59">LEFT(C122,1)</f>
        <v>B</v>
      </c>
      <c r="C122" s="23" t="s">
        <v>215</v>
      </c>
      <c r="D122" s="68">
        <v>1880</v>
      </c>
      <c r="E122" s="68">
        <v>1850</v>
      </c>
      <c r="F122" s="67" t="str">
        <f t="shared" ref="F122:F128" si="60">LEFT(G122,1)</f>
        <v>B</v>
      </c>
      <c r="G122" s="23" t="str">
        <f t="shared" si="58"/>
        <v>BHJVNW</v>
      </c>
      <c r="H122" s="68">
        <f t="shared" ref="H122:H127" si="61">D122*0.6</f>
        <v>1128</v>
      </c>
      <c r="I122" s="68">
        <f t="shared" ref="I122:I127" si="62">E122*0.6</f>
        <v>1110</v>
      </c>
      <c r="L122" s="32"/>
      <c r="M122" s="42"/>
      <c r="N122" s="38"/>
      <c r="O122" s="62"/>
      <c r="P122" s="62"/>
      <c r="Q122" s="44"/>
      <c r="R122" s="38"/>
      <c r="S122" s="62"/>
      <c r="T122" s="62"/>
    </row>
    <row r="123" spans="1:22" x14ac:dyDescent="0.25">
      <c r="A123" s="127"/>
      <c r="B123" s="66" t="str">
        <f t="shared" si="59"/>
        <v>M</v>
      </c>
      <c r="C123" s="23" t="s">
        <v>216</v>
      </c>
      <c r="D123" s="68">
        <v>1740</v>
      </c>
      <c r="E123" s="68">
        <v>1710</v>
      </c>
      <c r="F123" s="67" t="str">
        <f t="shared" si="60"/>
        <v>M</v>
      </c>
      <c r="G123" s="23" t="str">
        <f t="shared" si="58"/>
        <v>MHJVNW</v>
      </c>
      <c r="H123" s="68">
        <f t="shared" si="61"/>
        <v>1044</v>
      </c>
      <c r="I123" s="68">
        <f t="shared" si="62"/>
        <v>1026</v>
      </c>
      <c r="L123" s="32"/>
      <c r="M123" s="42"/>
      <c r="N123" s="38"/>
      <c r="O123" s="62"/>
      <c r="P123" s="62"/>
      <c r="Q123" s="44"/>
      <c r="R123" s="38"/>
      <c r="S123" s="62"/>
      <c r="T123" s="62"/>
    </row>
    <row r="124" spans="1:22" x14ac:dyDescent="0.25">
      <c r="A124" s="127"/>
      <c r="B124" s="66" t="str">
        <f t="shared" si="59"/>
        <v>H</v>
      </c>
      <c r="C124" s="23" t="s">
        <v>217</v>
      </c>
      <c r="D124" s="68">
        <v>1610</v>
      </c>
      <c r="E124" s="68">
        <v>1600</v>
      </c>
      <c r="F124" s="67" t="str">
        <f t="shared" si="60"/>
        <v>H</v>
      </c>
      <c r="G124" s="23" t="str">
        <f t="shared" si="58"/>
        <v>HHJVNW</v>
      </c>
      <c r="H124" s="68">
        <f t="shared" si="61"/>
        <v>966</v>
      </c>
      <c r="I124" s="68">
        <f t="shared" si="62"/>
        <v>960</v>
      </c>
      <c r="L124" s="32"/>
      <c r="M124" s="42"/>
      <c r="N124" s="38"/>
      <c r="O124" s="62"/>
      <c r="P124" s="62"/>
      <c r="Q124" s="44"/>
      <c r="R124" s="38"/>
      <c r="S124" s="62"/>
      <c r="T124" s="62"/>
    </row>
    <row r="125" spans="1:22" x14ac:dyDescent="0.25">
      <c r="A125" s="127"/>
      <c r="B125" s="66" t="str">
        <f t="shared" si="59"/>
        <v>Q</v>
      </c>
      <c r="C125" s="23" t="s">
        <v>218</v>
      </c>
      <c r="D125" s="68">
        <v>1500</v>
      </c>
      <c r="E125" s="68">
        <v>1500</v>
      </c>
      <c r="F125" s="67" t="str">
        <f t="shared" si="60"/>
        <v>Q</v>
      </c>
      <c r="G125" s="23" t="str">
        <f t="shared" si="58"/>
        <v>QHJVNW</v>
      </c>
      <c r="H125" s="68">
        <f t="shared" si="61"/>
        <v>900</v>
      </c>
      <c r="I125" s="68">
        <f t="shared" si="62"/>
        <v>900</v>
      </c>
      <c r="L125" s="32"/>
      <c r="M125" s="42"/>
      <c r="N125" s="38"/>
      <c r="O125" s="62"/>
      <c r="P125" s="62"/>
      <c r="Q125" s="44"/>
      <c r="R125" s="38"/>
      <c r="S125" s="62"/>
      <c r="T125" s="62"/>
    </row>
    <row r="126" spans="1:22" x14ac:dyDescent="0.25">
      <c r="A126" s="127"/>
      <c r="B126" s="66" t="str">
        <f t="shared" si="59"/>
        <v>V</v>
      </c>
      <c r="C126" s="23" t="s">
        <v>219</v>
      </c>
      <c r="D126" s="68">
        <v>1370</v>
      </c>
      <c r="E126" s="68">
        <v>1400</v>
      </c>
      <c r="F126" s="67" t="str">
        <f t="shared" si="60"/>
        <v>V</v>
      </c>
      <c r="G126" s="23" t="str">
        <f t="shared" si="58"/>
        <v>VHJVNW</v>
      </c>
      <c r="H126" s="68">
        <f t="shared" si="61"/>
        <v>822</v>
      </c>
      <c r="I126" s="68">
        <f t="shared" si="62"/>
        <v>840</v>
      </c>
      <c r="L126" s="32"/>
      <c r="M126" s="42"/>
      <c r="N126" s="38"/>
      <c r="O126" s="62"/>
      <c r="P126" s="62"/>
      <c r="Q126" s="44"/>
      <c r="R126" s="38"/>
      <c r="S126" s="62"/>
      <c r="T126" s="62"/>
    </row>
    <row r="127" spans="1:22" x14ac:dyDescent="0.25">
      <c r="A127" s="127"/>
      <c r="B127" s="66" t="str">
        <f t="shared" si="59"/>
        <v>L</v>
      </c>
      <c r="C127" s="23" t="s">
        <v>220</v>
      </c>
      <c r="D127" s="68">
        <v>1270</v>
      </c>
      <c r="E127" s="68">
        <v>1320</v>
      </c>
      <c r="F127" s="67" t="str">
        <f t="shared" si="60"/>
        <v>L</v>
      </c>
      <c r="G127" s="23" t="str">
        <f t="shared" si="58"/>
        <v>LHJVNW</v>
      </c>
      <c r="H127" s="68">
        <f t="shared" si="61"/>
        <v>762</v>
      </c>
      <c r="I127" s="68">
        <f t="shared" si="62"/>
        <v>792</v>
      </c>
      <c r="L127" s="32"/>
      <c r="M127" s="42"/>
      <c r="N127" s="38"/>
      <c r="O127" s="62"/>
      <c r="P127" s="62"/>
      <c r="Q127" s="44"/>
      <c r="R127" s="38"/>
      <c r="S127" s="62"/>
      <c r="T127" s="62"/>
    </row>
    <row r="128" spans="1:22" x14ac:dyDescent="0.25">
      <c r="A128" s="127"/>
      <c r="B128" s="66" t="str">
        <f t="shared" si="59"/>
        <v>S</v>
      </c>
      <c r="C128" s="23" t="s">
        <v>221</v>
      </c>
      <c r="D128" s="68">
        <v>1190</v>
      </c>
      <c r="E128" s="68">
        <v>1240</v>
      </c>
      <c r="F128" s="160" t="str">
        <f t="shared" si="60"/>
        <v/>
      </c>
      <c r="G128" s="161"/>
      <c r="H128" s="161"/>
      <c r="I128" s="162"/>
      <c r="L128" s="32"/>
      <c r="M128" s="42"/>
      <c r="N128" s="38"/>
      <c r="O128" s="62"/>
      <c r="P128" s="62"/>
      <c r="Q128" s="44"/>
      <c r="R128" s="38"/>
      <c r="S128" s="39"/>
      <c r="T128" s="40"/>
    </row>
    <row r="129" spans="1:20" x14ac:dyDescent="0.25">
      <c r="A129" s="127"/>
      <c r="B129" s="66" t="str">
        <f t="shared" si="59"/>
        <v>G</v>
      </c>
      <c r="C129" s="23" t="s">
        <v>222</v>
      </c>
      <c r="D129" s="23">
        <v>1130</v>
      </c>
      <c r="E129" s="69">
        <v>1180</v>
      </c>
      <c r="F129" s="163"/>
      <c r="G129" s="164"/>
      <c r="H129" s="164"/>
      <c r="I129" s="165"/>
      <c r="L129" s="32"/>
      <c r="M129" s="42"/>
      <c r="N129" s="38"/>
      <c r="O129" s="40"/>
      <c r="P129" s="63"/>
      <c r="Q129" s="44"/>
      <c r="R129" s="38"/>
      <c r="S129" s="39"/>
      <c r="T129" s="40"/>
    </row>
    <row r="130" spans="1:20" x14ac:dyDescent="0.25">
      <c r="A130" s="128"/>
      <c r="B130" s="66" t="str">
        <f t="shared" si="59"/>
        <v>K</v>
      </c>
      <c r="C130" s="23" t="s">
        <v>223</v>
      </c>
      <c r="D130" s="23">
        <v>1060</v>
      </c>
      <c r="E130" s="69">
        <v>1120</v>
      </c>
      <c r="F130" s="166"/>
      <c r="G130" s="167"/>
      <c r="H130" s="167"/>
      <c r="I130" s="168"/>
      <c r="L130" s="32"/>
      <c r="M130" s="42"/>
      <c r="N130" s="38"/>
      <c r="O130" s="40"/>
      <c r="P130" s="63"/>
      <c r="Q130" s="44"/>
      <c r="R130" s="38"/>
      <c r="S130" s="39"/>
      <c r="T130" s="40"/>
    </row>
    <row r="132" spans="1:20" ht="15" customHeight="1" x14ac:dyDescent="0.25">
      <c r="A132" s="169" t="s">
        <v>226</v>
      </c>
      <c r="B132" s="170"/>
      <c r="C132" s="170"/>
      <c r="D132" s="170"/>
      <c r="E132" s="170"/>
      <c r="F132" s="170"/>
      <c r="G132" s="170"/>
      <c r="H132" s="170"/>
      <c r="I132" s="171"/>
    </row>
    <row r="133" spans="1:20" x14ac:dyDescent="0.25">
      <c r="A133" s="172"/>
      <c r="B133" s="173"/>
      <c r="C133" s="173"/>
      <c r="D133" s="173"/>
      <c r="E133" s="173"/>
      <c r="F133" s="173"/>
      <c r="G133" s="173"/>
      <c r="H133" s="173"/>
      <c r="I133" s="174"/>
    </row>
    <row r="134" spans="1:20" x14ac:dyDescent="0.25">
      <c r="A134" s="175"/>
      <c r="B134" s="176"/>
      <c r="C134" s="176"/>
      <c r="D134" s="176"/>
      <c r="E134" s="176"/>
      <c r="F134" s="176"/>
      <c r="G134" s="176"/>
      <c r="H134" s="176"/>
      <c r="I134" s="177"/>
    </row>
  </sheetData>
  <mergeCells count="135">
    <mergeCell ref="L118:L119"/>
    <mergeCell ref="M118:P118"/>
    <mergeCell ref="Q118:T118"/>
    <mergeCell ref="D120:E120"/>
    <mergeCell ref="H120:I120"/>
    <mergeCell ref="O120:P120"/>
    <mergeCell ref="S120:T120"/>
    <mergeCell ref="O90:P90"/>
    <mergeCell ref="S90:T90"/>
    <mergeCell ref="L117:T117"/>
    <mergeCell ref="F98:I100"/>
    <mergeCell ref="F113:I115"/>
    <mergeCell ref="A88:A89"/>
    <mergeCell ref="B88:E88"/>
    <mergeCell ref="F88:I88"/>
    <mergeCell ref="L88:L89"/>
    <mergeCell ref="M88:P88"/>
    <mergeCell ref="Q88:T88"/>
    <mergeCell ref="O105:P105"/>
    <mergeCell ref="S105:T105"/>
    <mergeCell ref="A102:I102"/>
    <mergeCell ref="A103:A104"/>
    <mergeCell ref="B103:E103"/>
    <mergeCell ref="F103:I103"/>
    <mergeCell ref="A132:I134"/>
    <mergeCell ref="A61:A70"/>
    <mergeCell ref="A76:A85"/>
    <mergeCell ref="A87:I87"/>
    <mergeCell ref="D90:E90"/>
    <mergeCell ref="H90:I90"/>
    <mergeCell ref="A118:A119"/>
    <mergeCell ref="B118:E118"/>
    <mergeCell ref="F118:I118"/>
    <mergeCell ref="A121:A130"/>
    <mergeCell ref="F68:I70"/>
    <mergeCell ref="F83:I85"/>
    <mergeCell ref="F128:I130"/>
    <mergeCell ref="D105:E105"/>
    <mergeCell ref="H105:I105"/>
    <mergeCell ref="A72:I72"/>
    <mergeCell ref="A73:A74"/>
    <mergeCell ref="B73:E73"/>
    <mergeCell ref="F73:I73"/>
    <mergeCell ref="D75:E75"/>
    <mergeCell ref="H75:I75"/>
    <mergeCell ref="A91:A100"/>
    <mergeCell ref="A117:I117"/>
    <mergeCell ref="A106:A115"/>
    <mergeCell ref="A46:A55"/>
    <mergeCell ref="A57:I57"/>
    <mergeCell ref="A58:A59"/>
    <mergeCell ref="B58:E58"/>
    <mergeCell ref="F58:I58"/>
    <mergeCell ref="D60:E60"/>
    <mergeCell ref="H60:I60"/>
    <mergeCell ref="A26:I26"/>
    <mergeCell ref="B27:E27"/>
    <mergeCell ref="F27:I27"/>
    <mergeCell ref="D29:E29"/>
    <mergeCell ref="H29:I29"/>
    <mergeCell ref="A34:I34"/>
    <mergeCell ref="B35:E35"/>
    <mergeCell ref="F35:I35"/>
    <mergeCell ref="D37:E37"/>
    <mergeCell ref="H37:I37"/>
    <mergeCell ref="F53:I55"/>
    <mergeCell ref="B43:E43"/>
    <mergeCell ref="F43:I43"/>
    <mergeCell ref="O75:P75"/>
    <mergeCell ref="S75:T75"/>
    <mergeCell ref="L102:T102"/>
    <mergeCell ref="L103:L104"/>
    <mergeCell ref="L42:T42"/>
    <mergeCell ref="L43:L44"/>
    <mergeCell ref="M43:P43"/>
    <mergeCell ref="Q43:T43"/>
    <mergeCell ref="M103:P103"/>
    <mergeCell ref="Q103:T103"/>
    <mergeCell ref="O45:P45"/>
    <mergeCell ref="S45:T45"/>
    <mergeCell ref="L72:T72"/>
    <mergeCell ref="L73:L74"/>
    <mergeCell ref="M73:P73"/>
    <mergeCell ref="Q73:T73"/>
    <mergeCell ref="L57:T57"/>
    <mergeCell ref="L58:L59"/>
    <mergeCell ref="M58:P58"/>
    <mergeCell ref="Q58:T58"/>
    <mergeCell ref="O60:P60"/>
    <mergeCell ref="S60:T60"/>
    <mergeCell ref="L87:T87"/>
    <mergeCell ref="L34:R34"/>
    <mergeCell ref="L35:L36"/>
    <mergeCell ref="N36:O36"/>
    <mergeCell ref="Q36:R36"/>
    <mergeCell ref="A27:A28"/>
    <mergeCell ref="L6:T6"/>
    <mergeCell ref="L7:L8"/>
    <mergeCell ref="M7:P7"/>
    <mergeCell ref="Q7:T7"/>
    <mergeCell ref="O9:P9"/>
    <mergeCell ref="S9:T9"/>
    <mergeCell ref="L16:T16"/>
    <mergeCell ref="L17:L18"/>
    <mergeCell ref="M17:P17"/>
    <mergeCell ref="Q17:T17"/>
    <mergeCell ref="O19:P19"/>
    <mergeCell ref="S19:T19"/>
    <mergeCell ref="L26:R26"/>
    <mergeCell ref="L27:L28"/>
    <mergeCell ref="N28:O28"/>
    <mergeCell ref="A10:A14"/>
    <mergeCell ref="A20:A24"/>
    <mergeCell ref="A30:A32"/>
    <mergeCell ref="Q28:R28"/>
    <mergeCell ref="A6:I6"/>
    <mergeCell ref="A7:A8"/>
    <mergeCell ref="A35:A36"/>
    <mergeCell ref="D45:E45"/>
    <mergeCell ref="A42:I42"/>
    <mergeCell ref="A43:A44"/>
    <mergeCell ref="A38:A40"/>
    <mergeCell ref="H2:I2"/>
    <mergeCell ref="A1:E2"/>
    <mergeCell ref="B7:E7"/>
    <mergeCell ref="F7:I7"/>
    <mergeCell ref="H45:I45"/>
    <mergeCell ref="D19:E19"/>
    <mergeCell ref="H19:I19"/>
    <mergeCell ref="H9:I9"/>
    <mergeCell ref="D9:E9"/>
    <mergeCell ref="A16:I16"/>
    <mergeCell ref="A17:A18"/>
    <mergeCell ref="B17:E17"/>
    <mergeCell ref="F17:I17"/>
  </mergeCells>
  <pageMargins left="0.25" right="0.25" top="0.75" bottom="0.75" header="0.3" footer="0.3"/>
  <pageSetup orientation="portrait" r:id="rId1"/>
  <headerFooter>
    <oddHeader>&amp;R&amp;G</oddHeader>
    <oddFooter>&amp;LPage &amp;P o&amp;Of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WhiteSpace="0" view="pageLayout" zoomScaleNormal="100" workbookViewId="0">
      <selection activeCell="B33" sqref="B33:C33"/>
    </sheetView>
  </sheetViews>
  <sheetFormatPr defaultRowHeight="15" x14ac:dyDescent="0.25"/>
  <cols>
    <col min="1" max="1" width="22" style="2" customWidth="1"/>
    <col min="2" max="3" width="9.140625" style="2"/>
    <col min="4" max="4" width="7.28515625" style="2" customWidth="1"/>
    <col min="5" max="5" width="7.7109375" style="2" bestFit="1" customWidth="1"/>
    <col min="6" max="6" width="8" style="2" customWidth="1"/>
    <col min="7" max="7" width="9.140625" style="2"/>
    <col min="8" max="8" width="9.7109375" style="2" customWidth="1"/>
    <col min="9" max="9" width="9" style="2" customWidth="1"/>
    <col min="10" max="10" width="7" style="2" customWidth="1"/>
    <col min="11" max="231" width="9.140625" style="2"/>
    <col min="232" max="232" width="22" style="2" customWidth="1"/>
    <col min="233" max="239" width="9.140625" style="2"/>
    <col min="240" max="240" width="11.85546875" style="2" customWidth="1"/>
    <col min="241" max="487" width="9.140625" style="2"/>
    <col min="488" max="488" width="22" style="2" customWidth="1"/>
    <col min="489" max="495" width="9.140625" style="2"/>
    <col min="496" max="496" width="11.85546875" style="2" customWidth="1"/>
    <col min="497" max="743" width="9.140625" style="2"/>
    <col min="744" max="744" width="22" style="2" customWidth="1"/>
    <col min="745" max="751" width="9.140625" style="2"/>
    <col min="752" max="752" width="11.85546875" style="2" customWidth="1"/>
    <col min="753" max="999" width="9.140625" style="2"/>
    <col min="1000" max="1000" width="22" style="2" customWidth="1"/>
    <col min="1001" max="1007" width="9.140625" style="2"/>
    <col min="1008" max="1008" width="11.85546875" style="2" customWidth="1"/>
    <col min="1009" max="1255" width="9.140625" style="2"/>
    <col min="1256" max="1256" width="22" style="2" customWidth="1"/>
    <col min="1257" max="1263" width="9.140625" style="2"/>
    <col min="1264" max="1264" width="11.85546875" style="2" customWidth="1"/>
    <col min="1265" max="1511" width="9.140625" style="2"/>
    <col min="1512" max="1512" width="22" style="2" customWidth="1"/>
    <col min="1513" max="1519" width="9.140625" style="2"/>
    <col min="1520" max="1520" width="11.85546875" style="2" customWidth="1"/>
    <col min="1521" max="1767" width="9.140625" style="2"/>
    <col min="1768" max="1768" width="22" style="2" customWidth="1"/>
    <col min="1769" max="1775" width="9.140625" style="2"/>
    <col min="1776" max="1776" width="11.85546875" style="2" customWidth="1"/>
    <col min="1777" max="2023" width="9.140625" style="2"/>
    <col min="2024" max="2024" width="22" style="2" customWidth="1"/>
    <col min="2025" max="2031" width="9.140625" style="2"/>
    <col min="2032" max="2032" width="11.85546875" style="2" customWidth="1"/>
    <col min="2033" max="2279" width="9.140625" style="2"/>
    <col min="2280" max="2280" width="22" style="2" customWidth="1"/>
    <col min="2281" max="2287" width="9.140625" style="2"/>
    <col min="2288" max="2288" width="11.85546875" style="2" customWidth="1"/>
    <col min="2289" max="2535" width="9.140625" style="2"/>
    <col min="2536" max="2536" width="22" style="2" customWidth="1"/>
    <col min="2537" max="2543" width="9.140625" style="2"/>
    <col min="2544" max="2544" width="11.85546875" style="2" customWidth="1"/>
    <col min="2545" max="2791" width="9.140625" style="2"/>
    <col min="2792" max="2792" width="22" style="2" customWidth="1"/>
    <col min="2793" max="2799" width="9.140625" style="2"/>
    <col min="2800" max="2800" width="11.85546875" style="2" customWidth="1"/>
    <col min="2801" max="3047" width="9.140625" style="2"/>
    <col min="3048" max="3048" width="22" style="2" customWidth="1"/>
    <col min="3049" max="3055" width="9.140625" style="2"/>
    <col min="3056" max="3056" width="11.85546875" style="2" customWidth="1"/>
    <col min="3057" max="3303" width="9.140625" style="2"/>
    <col min="3304" max="3304" width="22" style="2" customWidth="1"/>
    <col min="3305" max="3311" width="9.140625" style="2"/>
    <col min="3312" max="3312" width="11.85546875" style="2" customWidth="1"/>
    <col min="3313" max="3559" width="9.140625" style="2"/>
    <col min="3560" max="3560" width="22" style="2" customWidth="1"/>
    <col min="3561" max="3567" width="9.140625" style="2"/>
    <col min="3568" max="3568" width="11.85546875" style="2" customWidth="1"/>
    <col min="3569" max="3815" width="9.140625" style="2"/>
    <col min="3816" max="3816" width="22" style="2" customWidth="1"/>
    <col min="3817" max="3823" width="9.140625" style="2"/>
    <col min="3824" max="3824" width="11.85546875" style="2" customWidth="1"/>
    <col min="3825" max="4071" width="9.140625" style="2"/>
    <col min="4072" max="4072" width="22" style="2" customWidth="1"/>
    <col min="4073" max="4079" width="9.140625" style="2"/>
    <col min="4080" max="4080" width="11.85546875" style="2" customWidth="1"/>
    <col min="4081" max="4327" width="9.140625" style="2"/>
    <col min="4328" max="4328" width="22" style="2" customWidth="1"/>
    <col min="4329" max="4335" width="9.140625" style="2"/>
    <col min="4336" max="4336" width="11.85546875" style="2" customWidth="1"/>
    <col min="4337" max="4583" width="9.140625" style="2"/>
    <col min="4584" max="4584" width="22" style="2" customWidth="1"/>
    <col min="4585" max="4591" width="9.140625" style="2"/>
    <col min="4592" max="4592" width="11.85546875" style="2" customWidth="1"/>
    <col min="4593" max="4839" width="9.140625" style="2"/>
    <col min="4840" max="4840" width="22" style="2" customWidth="1"/>
    <col min="4841" max="4847" width="9.140625" style="2"/>
    <col min="4848" max="4848" width="11.85546875" style="2" customWidth="1"/>
    <col min="4849" max="5095" width="9.140625" style="2"/>
    <col min="5096" max="5096" width="22" style="2" customWidth="1"/>
    <col min="5097" max="5103" width="9.140625" style="2"/>
    <col min="5104" max="5104" width="11.85546875" style="2" customWidth="1"/>
    <col min="5105" max="5351" width="9.140625" style="2"/>
    <col min="5352" max="5352" width="22" style="2" customWidth="1"/>
    <col min="5353" max="5359" width="9.140625" style="2"/>
    <col min="5360" max="5360" width="11.85546875" style="2" customWidth="1"/>
    <col min="5361" max="5607" width="9.140625" style="2"/>
    <col min="5608" max="5608" width="22" style="2" customWidth="1"/>
    <col min="5609" max="5615" width="9.140625" style="2"/>
    <col min="5616" max="5616" width="11.85546875" style="2" customWidth="1"/>
    <col min="5617" max="5863" width="9.140625" style="2"/>
    <col min="5864" max="5864" width="22" style="2" customWidth="1"/>
    <col min="5865" max="5871" width="9.140625" style="2"/>
    <col min="5872" max="5872" width="11.85546875" style="2" customWidth="1"/>
    <col min="5873" max="6119" width="9.140625" style="2"/>
    <col min="6120" max="6120" width="22" style="2" customWidth="1"/>
    <col min="6121" max="6127" width="9.140625" style="2"/>
    <col min="6128" max="6128" width="11.85546875" style="2" customWidth="1"/>
    <col min="6129" max="6375" width="9.140625" style="2"/>
    <col min="6376" max="6376" width="22" style="2" customWidth="1"/>
    <col min="6377" max="6383" width="9.140625" style="2"/>
    <col min="6384" max="6384" width="11.85546875" style="2" customWidth="1"/>
    <col min="6385" max="6631" width="9.140625" style="2"/>
    <col min="6632" max="6632" width="22" style="2" customWidth="1"/>
    <col min="6633" max="6639" width="9.140625" style="2"/>
    <col min="6640" max="6640" width="11.85546875" style="2" customWidth="1"/>
    <col min="6641" max="6887" width="9.140625" style="2"/>
    <col min="6888" max="6888" width="22" style="2" customWidth="1"/>
    <col min="6889" max="6895" width="9.140625" style="2"/>
    <col min="6896" max="6896" width="11.85546875" style="2" customWidth="1"/>
    <col min="6897" max="7143" width="9.140625" style="2"/>
    <col min="7144" max="7144" width="22" style="2" customWidth="1"/>
    <col min="7145" max="7151" width="9.140625" style="2"/>
    <col min="7152" max="7152" width="11.85546875" style="2" customWidth="1"/>
    <col min="7153" max="7399" width="9.140625" style="2"/>
    <col min="7400" max="7400" width="22" style="2" customWidth="1"/>
    <col min="7401" max="7407" width="9.140625" style="2"/>
    <col min="7408" max="7408" width="11.85546875" style="2" customWidth="1"/>
    <col min="7409" max="7655" width="9.140625" style="2"/>
    <col min="7656" max="7656" width="22" style="2" customWidth="1"/>
    <col min="7657" max="7663" width="9.140625" style="2"/>
    <col min="7664" max="7664" width="11.85546875" style="2" customWidth="1"/>
    <col min="7665" max="7911" width="9.140625" style="2"/>
    <col min="7912" max="7912" width="22" style="2" customWidth="1"/>
    <col min="7913" max="7919" width="9.140625" style="2"/>
    <col min="7920" max="7920" width="11.85546875" style="2" customWidth="1"/>
    <col min="7921" max="8167" width="9.140625" style="2"/>
    <col min="8168" max="8168" width="22" style="2" customWidth="1"/>
    <col min="8169" max="8175" width="9.140625" style="2"/>
    <col min="8176" max="8176" width="11.85546875" style="2" customWidth="1"/>
    <col min="8177" max="8423" width="9.140625" style="2"/>
    <col min="8424" max="8424" width="22" style="2" customWidth="1"/>
    <col min="8425" max="8431" width="9.140625" style="2"/>
    <col min="8432" max="8432" width="11.85546875" style="2" customWidth="1"/>
    <col min="8433" max="8679" width="9.140625" style="2"/>
    <col min="8680" max="8680" width="22" style="2" customWidth="1"/>
    <col min="8681" max="8687" width="9.140625" style="2"/>
    <col min="8688" max="8688" width="11.85546875" style="2" customWidth="1"/>
    <col min="8689" max="8935" width="9.140625" style="2"/>
    <col min="8936" max="8936" width="22" style="2" customWidth="1"/>
    <col min="8937" max="8943" width="9.140625" style="2"/>
    <col min="8944" max="8944" width="11.85546875" style="2" customWidth="1"/>
    <col min="8945" max="9191" width="9.140625" style="2"/>
    <col min="9192" max="9192" width="22" style="2" customWidth="1"/>
    <col min="9193" max="9199" width="9.140625" style="2"/>
    <col min="9200" max="9200" width="11.85546875" style="2" customWidth="1"/>
    <col min="9201" max="9447" width="9.140625" style="2"/>
    <col min="9448" max="9448" width="22" style="2" customWidth="1"/>
    <col min="9449" max="9455" width="9.140625" style="2"/>
    <col min="9456" max="9456" width="11.85546875" style="2" customWidth="1"/>
    <col min="9457" max="9703" width="9.140625" style="2"/>
    <col min="9704" max="9704" width="22" style="2" customWidth="1"/>
    <col min="9705" max="9711" width="9.140625" style="2"/>
    <col min="9712" max="9712" width="11.85546875" style="2" customWidth="1"/>
    <col min="9713" max="9959" width="9.140625" style="2"/>
    <col min="9960" max="9960" width="22" style="2" customWidth="1"/>
    <col min="9961" max="9967" width="9.140625" style="2"/>
    <col min="9968" max="9968" width="11.85546875" style="2" customWidth="1"/>
    <col min="9969" max="10215" width="9.140625" style="2"/>
    <col min="10216" max="10216" width="22" style="2" customWidth="1"/>
    <col min="10217" max="10223" width="9.140625" style="2"/>
    <col min="10224" max="10224" width="11.85546875" style="2" customWidth="1"/>
    <col min="10225" max="10471" width="9.140625" style="2"/>
    <col min="10472" max="10472" width="22" style="2" customWidth="1"/>
    <col min="10473" max="10479" width="9.140625" style="2"/>
    <col min="10480" max="10480" width="11.85546875" style="2" customWidth="1"/>
    <col min="10481" max="10727" width="9.140625" style="2"/>
    <col min="10728" max="10728" width="22" style="2" customWidth="1"/>
    <col min="10729" max="10735" width="9.140625" style="2"/>
    <col min="10736" max="10736" width="11.85546875" style="2" customWidth="1"/>
    <col min="10737" max="10983" width="9.140625" style="2"/>
    <col min="10984" max="10984" width="22" style="2" customWidth="1"/>
    <col min="10985" max="10991" width="9.140625" style="2"/>
    <col min="10992" max="10992" width="11.85546875" style="2" customWidth="1"/>
    <col min="10993" max="11239" width="9.140625" style="2"/>
    <col min="11240" max="11240" width="22" style="2" customWidth="1"/>
    <col min="11241" max="11247" width="9.140625" style="2"/>
    <col min="11248" max="11248" width="11.85546875" style="2" customWidth="1"/>
    <col min="11249" max="11495" width="9.140625" style="2"/>
    <col min="11496" max="11496" width="22" style="2" customWidth="1"/>
    <col min="11497" max="11503" width="9.140625" style="2"/>
    <col min="11504" max="11504" width="11.85546875" style="2" customWidth="1"/>
    <col min="11505" max="11751" width="9.140625" style="2"/>
    <col min="11752" max="11752" width="22" style="2" customWidth="1"/>
    <col min="11753" max="11759" width="9.140625" style="2"/>
    <col min="11760" max="11760" width="11.85546875" style="2" customWidth="1"/>
    <col min="11761" max="12007" width="9.140625" style="2"/>
    <col min="12008" max="12008" width="22" style="2" customWidth="1"/>
    <col min="12009" max="12015" width="9.140625" style="2"/>
    <col min="12016" max="12016" width="11.85546875" style="2" customWidth="1"/>
    <col min="12017" max="12263" width="9.140625" style="2"/>
    <col min="12264" max="12264" width="22" style="2" customWidth="1"/>
    <col min="12265" max="12271" width="9.140625" style="2"/>
    <col min="12272" max="12272" width="11.85546875" style="2" customWidth="1"/>
    <col min="12273" max="12519" width="9.140625" style="2"/>
    <col min="12520" max="12520" width="22" style="2" customWidth="1"/>
    <col min="12521" max="12527" width="9.140625" style="2"/>
    <col min="12528" max="12528" width="11.85546875" style="2" customWidth="1"/>
    <col min="12529" max="12775" width="9.140625" style="2"/>
    <col min="12776" max="12776" width="22" style="2" customWidth="1"/>
    <col min="12777" max="12783" width="9.140625" style="2"/>
    <col min="12784" max="12784" width="11.85546875" style="2" customWidth="1"/>
    <col min="12785" max="13031" width="9.140625" style="2"/>
    <col min="13032" max="13032" width="22" style="2" customWidth="1"/>
    <col min="13033" max="13039" width="9.140625" style="2"/>
    <col min="13040" max="13040" width="11.85546875" style="2" customWidth="1"/>
    <col min="13041" max="13287" width="9.140625" style="2"/>
    <col min="13288" max="13288" width="22" style="2" customWidth="1"/>
    <col min="13289" max="13295" width="9.140625" style="2"/>
    <col min="13296" max="13296" width="11.85546875" style="2" customWidth="1"/>
    <col min="13297" max="13543" width="9.140625" style="2"/>
    <col min="13544" max="13544" width="22" style="2" customWidth="1"/>
    <col min="13545" max="13551" width="9.140625" style="2"/>
    <col min="13552" max="13552" width="11.85546875" style="2" customWidth="1"/>
    <col min="13553" max="13799" width="9.140625" style="2"/>
    <col min="13800" max="13800" width="22" style="2" customWidth="1"/>
    <col min="13801" max="13807" width="9.140625" style="2"/>
    <col min="13808" max="13808" width="11.85546875" style="2" customWidth="1"/>
    <col min="13809" max="14055" width="9.140625" style="2"/>
    <col min="14056" max="14056" width="22" style="2" customWidth="1"/>
    <col min="14057" max="14063" width="9.140625" style="2"/>
    <col min="14064" max="14064" width="11.85546875" style="2" customWidth="1"/>
    <col min="14065" max="14311" width="9.140625" style="2"/>
    <col min="14312" max="14312" width="22" style="2" customWidth="1"/>
    <col min="14313" max="14319" width="9.140625" style="2"/>
    <col min="14320" max="14320" width="11.85546875" style="2" customWidth="1"/>
    <col min="14321" max="14567" width="9.140625" style="2"/>
    <col min="14568" max="14568" width="22" style="2" customWidth="1"/>
    <col min="14569" max="14575" width="9.140625" style="2"/>
    <col min="14576" max="14576" width="11.85546875" style="2" customWidth="1"/>
    <col min="14577" max="14823" width="9.140625" style="2"/>
    <col min="14824" max="14824" width="22" style="2" customWidth="1"/>
    <col min="14825" max="14831" width="9.140625" style="2"/>
    <col min="14832" max="14832" width="11.85546875" style="2" customWidth="1"/>
    <col min="14833" max="15079" width="9.140625" style="2"/>
    <col min="15080" max="15080" width="22" style="2" customWidth="1"/>
    <col min="15081" max="15087" width="9.140625" style="2"/>
    <col min="15088" max="15088" width="11.85546875" style="2" customWidth="1"/>
    <col min="15089" max="15335" width="9.140625" style="2"/>
    <col min="15336" max="15336" width="22" style="2" customWidth="1"/>
    <col min="15337" max="15343" width="9.140625" style="2"/>
    <col min="15344" max="15344" width="11.85546875" style="2" customWidth="1"/>
    <col min="15345" max="15591" width="9.140625" style="2"/>
    <col min="15592" max="15592" width="22" style="2" customWidth="1"/>
    <col min="15593" max="15599" width="9.140625" style="2"/>
    <col min="15600" max="15600" width="11.85546875" style="2" customWidth="1"/>
    <col min="15601" max="15847" width="9.140625" style="2"/>
    <col min="15848" max="15848" width="22" style="2" customWidth="1"/>
    <col min="15849" max="15855" width="9.140625" style="2"/>
    <col min="15856" max="15856" width="11.85546875" style="2" customWidth="1"/>
    <col min="15857" max="16103" width="9.140625" style="2"/>
    <col min="16104" max="16104" width="22" style="2" customWidth="1"/>
    <col min="16105" max="16111" width="9.140625" style="2"/>
    <col min="16112" max="16112" width="11.85546875" style="2" customWidth="1"/>
    <col min="16113" max="16384" width="9.140625" style="2"/>
  </cols>
  <sheetData>
    <row r="1" spans="1:10" ht="14.45" x14ac:dyDescent="0.35">
      <c r="A1" s="8" t="s">
        <v>130</v>
      </c>
      <c r="B1" s="9"/>
      <c r="C1" s="9"/>
      <c r="D1" s="10"/>
      <c r="E1" s="10"/>
      <c r="F1" s="10"/>
      <c r="G1" s="10"/>
      <c r="H1" s="9"/>
      <c r="I1" s="11"/>
    </row>
    <row r="2" spans="1:10" ht="14.45" x14ac:dyDescent="0.35">
      <c r="A2" s="12"/>
      <c r="B2" s="9"/>
      <c r="C2" s="9"/>
      <c r="D2" s="10"/>
      <c r="E2" s="10"/>
      <c r="F2" s="10"/>
      <c r="G2" s="10"/>
      <c r="H2" s="9"/>
      <c r="I2" s="11"/>
    </row>
    <row r="3" spans="1:10" ht="15" customHeight="1" x14ac:dyDescent="0.35">
      <c r="A3" s="12" t="s">
        <v>131</v>
      </c>
      <c r="B3" s="9"/>
      <c r="C3" s="9"/>
      <c r="D3" s="10"/>
      <c r="E3" s="10"/>
      <c r="F3" s="10"/>
      <c r="G3" s="10"/>
      <c r="H3" s="9"/>
      <c r="I3" s="11"/>
    </row>
    <row r="4" spans="1:10" ht="15" customHeight="1" x14ac:dyDescent="0.35">
      <c r="A4" s="17" t="s">
        <v>132</v>
      </c>
      <c r="B4" s="18" t="s">
        <v>7</v>
      </c>
      <c r="C4" s="18" t="s">
        <v>8</v>
      </c>
      <c r="D4" s="18" t="s">
        <v>9</v>
      </c>
      <c r="E4" s="18" t="s">
        <v>10</v>
      </c>
      <c r="F4" s="18" t="s">
        <v>16</v>
      </c>
      <c r="G4" s="18" t="s">
        <v>11</v>
      </c>
      <c r="H4" s="18" t="s">
        <v>12</v>
      </c>
      <c r="I4" s="18" t="s">
        <v>13</v>
      </c>
    </row>
    <row r="5" spans="1:10" ht="15" customHeight="1" x14ac:dyDescent="0.35">
      <c r="A5" s="15" t="s">
        <v>133</v>
      </c>
      <c r="B5" s="13"/>
      <c r="C5" s="13"/>
      <c r="D5" s="13"/>
      <c r="E5" s="13"/>
      <c r="F5" s="13"/>
      <c r="G5" s="13"/>
      <c r="H5" s="13"/>
      <c r="I5" s="13"/>
    </row>
    <row r="6" spans="1:10" ht="15" customHeight="1" x14ac:dyDescent="0.35">
      <c r="A6" s="16" t="s">
        <v>134</v>
      </c>
      <c r="B6" s="14" t="s">
        <v>7</v>
      </c>
      <c r="C6" s="14" t="s">
        <v>8</v>
      </c>
      <c r="D6" s="14" t="s">
        <v>9</v>
      </c>
      <c r="E6" s="14" t="s">
        <v>10</v>
      </c>
      <c r="F6" s="14" t="s">
        <v>16</v>
      </c>
      <c r="G6" s="14" t="s">
        <v>11</v>
      </c>
      <c r="H6" s="14" t="s">
        <v>12</v>
      </c>
      <c r="I6" s="14" t="s">
        <v>13</v>
      </c>
    </row>
    <row r="7" spans="1:10" ht="15" customHeight="1" x14ac:dyDescent="0.35">
      <c r="A7" s="17" t="s">
        <v>135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16</v>
      </c>
      <c r="G7" s="14" t="s">
        <v>11</v>
      </c>
      <c r="H7" s="14" t="s">
        <v>12</v>
      </c>
      <c r="I7" s="14" t="s">
        <v>13</v>
      </c>
    </row>
    <row r="8" spans="1:10" ht="26.1" x14ac:dyDescent="0.35">
      <c r="A8" s="16" t="s">
        <v>197</v>
      </c>
      <c r="B8" s="19" t="s">
        <v>7</v>
      </c>
      <c r="C8" s="19" t="s">
        <v>8</v>
      </c>
      <c r="D8" s="19" t="s">
        <v>9</v>
      </c>
      <c r="E8" s="19" t="s">
        <v>10</v>
      </c>
      <c r="F8" s="19" t="s">
        <v>16</v>
      </c>
      <c r="G8" s="19" t="s">
        <v>11</v>
      </c>
      <c r="H8" s="19" t="s">
        <v>12</v>
      </c>
      <c r="I8" s="19" t="s">
        <v>13</v>
      </c>
    </row>
    <row r="9" spans="1:10" ht="42.75" customHeight="1" x14ac:dyDescent="0.35">
      <c r="A9" s="16" t="s">
        <v>137</v>
      </c>
      <c r="B9" s="19" t="s">
        <v>7</v>
      </c>
      <c r="C9" s="19" t="s">
        <v>16</v>
      </c>
      <c r="D9" s="19" t="s">
        <v>138</v>
      </c>
      <c r="E9" s="19" t="s">
        <v>11</v>
      </c>
      <c r="F9" s="19" t="s">
        <v>136</v>
      </c>
      <c r="G9" s="19" t="s">
        <v>12</v>
      </c>
      <c r="H9" s="19" t="s">
        <v>13</v>
      </c>
      <c r="I9" s="19" t="s">
        <v>21</v>
      </c>
    </row>
    <row r="10" spans="1:10" ht="14.45" x14ac:dyDescent="0.35">
      <c r="A10" s="10"/>
      <c r="B10" s="10"/>
      <c r="C10" s="10"/>
      <c r="D10" s="9"/>
      <c r="E10" s="9"/>
      <c r="F10" s="9"/>
      <c r="G10" s="9"/>
      <c r="H10" s="9"/>
      <c r="I10" s="9"/>
    </row>
    <row r="11" spans="1:10" ht="14.45" x14ac:dyDescent="0.35">
      <c r="A11" s="17" t="s">
        <v>132</v>
      </c>
      <c r="B11" s="18" t="s">
        <v>14</v>
      </c>
      <c r="C11" s="18" t="s">
        <v>15</v>
      </c>
      <c r="D11" s="18" t="s">
        <v>20</v>
      </c>
      <c r="E11" s="18" t="s">
        <v>21</v>
      </c>
      <c r="F11" s="18" t="s">
        <v>22</v>
      </c>
      <c r="G11" s="18" t="s">
        <v>27</v>
      </c>
      <c r="H11" s="18" t="s">
        <v>28</v>
      </c>
      <c r="I11" s="18" t="s">
        <v>29</v>
      </c>
      <c r="J11" s="18" t="s">
        <v>30</v>
      </c>
    </row>
    <row r="12" spans="1:10" ht="14.45" x14ac:dyDescent="0.35">
      <c r="A12" s="15" t="s">
        <v>133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4.45" x14ac:dyDescent="0.35">
      <c r="A13" s="16" t="s">
        <v>134</v>
      </c>
      <c r="B13" s="14" t="s">
        <v>14</v>
      </c>
      <c r="C13" s="14" t="s">
        <v>15</v>
      </c>
      <c r="D13" s="14" t="s">
        <v>198</v>
      </c>
      <c r="E13" s="14" t="s">
        <v>199</v>
      </c>
      <c r="F13" s="14" t="s">
        <v>200</v>
      </c>
      <c r="G13" s="14" t="s">
        <v>27</v>
      </c>
      <c r="H13" s="14" t="s">
        <v>28</v>
      </c>
      <c r="I13" s="14" t="s">
        <v>29</v>
      </c>
      <c r="J13" s="14" t="s">
        <v>30</v>
      </c>
    </row>
    <row r="14" spans="1:10" ht="14.45" x14ac:dyDescent="0.35">
      <c r="A14" s="17" t="s">
        <v>135</v>
      </c>
      <c r="B14" s="14" t="s">
        <v>14</v>
      </c>
      <c r="C14" s="14" t="s">
        <v>15</v>
      </c>
      <c r="D14" s="14" t="s">
        <v>15</v>
      </c>
      <c r="E14" s="14" t="s">
        <v>15</v>
      </c>
      <c r="F14" s="14" t="s">
        <v>15</v>
      </c>
      <c r="G14" s="14" t="s">
        <v>15</v>
      </c>
      <c r="H14" s="14" t="s">
        <v>15</v>
      </c>
      <c r="I14" s="14" t="s">
        <v>15</v>
      </c>
      <c r="J14" s="14" t="s">
        <v>15</v>
      </c>
    </row>
    <row r="15" spans="1:10" ht="26.1" x14ac:dyDescent="0.35">
      <c r="A15" s="64" t="str">
        <f>A8</f>
        <v>NZ between NZL &amp; SWP &amp; TRANSTASMAN</v>
      </c>
      <c r="B15" s="19" t="s">
        <v>14</v>
      </c>
      <c r="C15" s="19" t="s">
        <v>15</v>
      </c>
      <c r="D15" s="22" t="s">
        <v>198</v>
      </c>
      <c r="E15" s="22" t="s">
        <v>199</v>
      </c>
      <c r="F15" s="22" t="s">
        <v>200</v>
      </c>
      <c r="G15" s="22" t="s">
        <v>202</v>
      </c>
      <c r="H15" s="22" t="s">
        <v>203</v>
      </c>
      <c r="I15" s="22" t="s">
        <v>204</v>
      </c>
      <c r="J15" s="22" t="s">
        <v>201</v>
      </c>
    </row>
    <row r="16" spans="1:10" ht="39" x14ac:dyDescent="0.35">
      <c r="A16" s="16" t="s">
        <v>137</v>
      </c>
      <c r="B16" s="19" t="s">
        <v>14</v>
      </c>
      <c r="C16" s="19" t="s">
        <v>15</v>
      </c>
      <c r="D16" s="19" t="s">
        <v>15</v>
      </c>
      <c r="E16" s="19" t="s">
        <v>15</v>
      </c>
      <c r="F16" s="19" t="s">
        <v>15</v>
      </c>
      <c r="G16" s="19" t="s">
        <v>29</v>
      </c>
      <c r="H16" s="19" t="s">
        <v>27</v>
      </c>
      <c r="I16" s="19" t="s">
        <v>30</v>
      </c>
      <c r="J16" s="19" t="s">
        <v>28</v>
      </c>
    </row>
    <row r="17" spans="1:11" ht="14.45" x14ac:dyDescent="0.35">
      <c r="A17" s="10"/>
      <c r="B17" s="10"/>
      <c r="C17" s="10"/>
      <c r="D17" s="9"/>
      <c r="E17" s="9"/>
      <c r="F17" s="9"/>
      <c r="G17" s="9"/>
      <c r="H17" s="9"/>
      <c r="I17" s="9"/>
    </row>
    <row r="18" spans="1:11" ht="14.45" x14ac:dyDescent="0.35">
      <c r="A18" s="10"/>
      <c r="B18" s="10"/>
      <c r="C18" s="10"/>
      <c r="D18" s="9"/>
      <c r="E18" s="9"/>
      <c r="F18" s="9"/>
      <c r="G18" s="9"/>
      <c r="H18" s="9"/>
      <c r="I18" s="9"/>
    </row>
    <row r="19" spans="1:11" ht="18.600000000000001" x14ac:dyDescent="0.45">
      <c r="A19" s="7" t="s">
        <v>129</v>
      </c>
      <c r="B19" s="190"/>
      <c r="C19" s="190"/>
      <c r="D19" s="190"/>
      <c r="E19" s="190"/>
      <c r="F19" s="190"/>
      <c r="G19" s="190"/>
      <c r="H19" s="190"/>
      <c r="I19" s="190"/>
    </row>
    <row r="20" spans="1:11" ht="15" customHeight="1" x14ac:dyDescent="0.35">
      <c r="A20" s="105" t="s">
        <v>128</v>
      </c>
      <c r="B20" s="198" t="s">
        <v>100</v>
      </c>
      <c r="C20" s="199"/>
      <c r="D20" s="199"/>
      <c r="E20" s="199"/>
      <c r="F20" s="199"/>
      <c r="G20" s="199"/>
      <c r="H20" s="199"/>
      <c r="I20" s="199"/>
      <c r="J20" s="199"/>
      <c r="K20" s="199"/>
    </row>
    <row r="21" spans="1:11" ht="15" customHeight="1" x14ac:dyDescent="0.35">
      <c r="A21" s="4" t="s">
        <v>127</v>
      </c>
      <c r="B21" s="198" t="s">
        <v>100</v>
      </c>
      <c r="C21" s="199"/>
      <c r="D21" s="199"/>
      <c r="E21" s="199"/>
      <c r="F21" s="199"/>
      <c r="G21" s="199"/>
      <c r="H21" s="199"/>
      <c r="I21" s="199"/>
      <c r="J21" s="199"/>
      <c r="K21" s="199"/>
    </row>
    <row r="22" spans="1:11" ht="15" customHeight="1" x14ac:dyDescent="0.35">
      <c r="A22" s="21" t="s">
        <v>126</v>
      </c>
      <c r="B22" s="198" t="s">
        <v>125</v>
      </c>
      <c r="C22" s="199"/>
      <c r="D22" s="199"/>
      <c r="E22" s="199"/>
      <c r="F22" s="199"/>
      <c r="G22" s="199"/>
      <c r="H22" s="199"/>
      <c r="I22" s="199"/>
      <c r="J22" s="199"/>
      <c r="K22" s="199"/>
    </row>
    <row r="23" spans="1:11" x14ac:dyDescent="0.25">
      <c r="A23" s="178" t="s">
        <v>124</v>
      </c>
      <c r="B23" s="196" t="s">
        <v>123</v>
      </c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11" ht="15" customHeight="1" x14ac:dyDescent="0.25">
      <c r="A24" s="179"/>
      <c r="B24" s="182" t="s">
        <v>122</v>
      </c>
      <c r="C24" s="183"/>
      <c r="D24" s="183"/>
      <c r="E24" s="183"/>
      <c r="F24" s="183"/>
      <c r="G24" s="183"/>
      <c r="H24" s="183"/>
      <c r="I24" s="183"/>
      <c r="J24" s="183"/>
      <c r="K24" s="183"/>
    </row>
    <row r="25" spans="1:11" ht="15" customHeight="1" x14ac:dyDescent="0.35">
      <c r="A25" s="20"/>
      <c r="B25" s="182" t="s">
        <v>121</v>
      </c>
      <c r="C25" s="183"/>
      <c r="D25" s="183"/>
      <c r="E25" s="183"/>
      <c r="F25" s="183"/>
      <c r="G25" s="183"/>
      <c r="H25" s="183"/>
      <c r="I25" s="183"/>
      <c r="J25" s="183"/>
      <c r="K25" s="183"/>
    </row>
    <row r="26" spans="1:11" ht="16.5" customHeight="1" x14ac:dyDescent="0.35">
      <c r="A26" s="20"/>
      <c r="B26" s="182" t="s">
        <v>120</v>
      </c>
      <c r="C26" s="183"/>
      <c r="D26" s="183"/>
      <c r="E26" s="183"/>
      <c r="F26" s="183"/>
      <c r="G26" s="183"/>
      <c r="H26" s="183"/>
      <c r="I26" s="183"/>
      <c r="J26" s="183"/>
      <c r="K26" s="183"/>
    </row>
    <row r="27" spans="1:11" ht="14.45" x14ac:dyDescent="0.35">
      <c r="A27" s="20"/>
      <c r="B27" s="184" t="s">
        <v>119</v>
      </c>
      <c r="C27" s="185"/>
      <c r="D27" s="185"/>
      <c r="E27" s="185"/>
      <c r="F27" s="185"/>
      <c r="G27" s="185"/>
      <c r="H27" s="185"/>
      <c r="I27" s="185"/>
      <c r="J27" s="185"/>
      <c r="K27" s="185"/>
    </row>
    <row r="28" spans="1:11" ht="15" customHeight="1" x14ac:dyDescent="0.25">
      <c r="A28" s="180" t="s">
        <v>118</v>
      </c>
      <c r="B28" s="186" t="s">
        <v>117</v>
      </c>
      <c r="C28" s="187"/>
      <c r="D28" s="187"/>
      <c r="E28" s="187"/>
      <c r="F28" s="187"/>
      <c r="G28" s="187"/>
      <c r="H28" s="187"/>
      <c r="I28" s="187"/>
      <c r="J28" s="187"/>
      <c r="K28" s="187"/>
    </row>
    <row r="29" spans="1:11" ht="15" customHeight="1" x14ac:dyDescent="0.25">
      <c r="A29" s="181"/>
      <c r="B29" s="188" t="s">
        <v>213</v>
      </c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ht="15" customHeight="1" x14ac:dyDescent="0.25">
      <c r="A30" s="181"/>
      <c r="B30" s="188" t="s">
        <v>116</v>
      </c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ht="43.5" customHeight="1" x14ac:dyDescent="0.25">
      <c r="A31" s="181"/>
      <c r="B31" s="191" t="s">
        <v>6</v>
      </c>
      <c r="C31" s="191"/>
      <c r="D31" s="6" t="s">
        <v>7</v>
      </c>
      <c r="E31" s="6" t="s">
        <v>8</v>
      </c>
      <c r="F31" s="6" t="s">
        <v>115</v>
      </c>
      <c r="G31" s="6" t="s">
        <v>156</v>
      </c>
      <c r="H31" s="6" t="s">
        <v>157</v>
      </c>
      <c r="I31" s="6" t="s">
        <v>158</v>
      </c>
      <c r="J31" s="108"/>
      <c r="K31" s="108"/>
    </row>
    <row r="32" spans="1:11" ht="39.75" customHeight="1" x14ac:dyDescent="0.25">
      <c r="A32" s="181"/>
      <c r="B32" s="192" t="s">
        <v>114</v>
      </c>
      <c r="C32" s="192"/>
      <c r="D32" s="188" t="s">
        <v>113</v>
      </c>
      <c r="E32" s="189"/>
      <c r="F32" s="189"/>
      <c r="G32" s="189"/>
      <c r="H32" s="189"/>
      <c r="I32" s="189"/>
      <c r="J32" s="189"/>
      <c r="K32" s="189"/>
    </row>
    <row r="33" spans="1:11" ht="54.75" customHeight="1" x14ac:dyDescent="0.25">
      <c r="A33" s="181"/>
      <c r="B33" s="193" t="s">
        <v>159</v>
      </c>
      <c r="C33" s="193"/>
      <c r="D33" s="106" t="s">
        <v>160</v>
      </c>
      <c r="E33" s="106" t="s">
        <v>161</v>
      </c>
      <c r="F33" s="106" t="s">
        <v>112</v>
      </c>
      <c r="G33" s="106" t="s">
        <v>111</v>
      </c>
      <c r="H33" s="106" t="s">
        <v>110</v>
      </c>
      <c r="I33" s="106" t="s">
        <v>162</v>
      </c>
      <c r="J33" s="39"/>
      <c r="K33" s="39"/>
    </row>
    <row r="34" spans="1:11" ht="15" customHeight="1" x14ac:dyDescent="0.25">
      <c r="A34" s="112" t="s">
        <v>109</v>
      </c>
      <c r="B34" s="194" t="s">
        <v>241</v>
      </c>
      <c r="C34" s="195"/>
      <c r="D34" s="195"/>
      <c r="E34" s="195"/>
      <c r="F34" s="195"/>
      <c r="G34" s="195"/>
      <c r="H34" s="195"/>
      <c r="I34" s="195"/>
      <c r="J34" s="195"/>
      <c r="K34" s="195"/>
    </row>
    <row r="35" spans="1:11" ht="54" customHeight="1" x14ac:dyDescent="0.25">
      <c r="A35" s="21" t="s">
        <v>108</v>
      </c>
      <c r="B35" s="198" t="s">
        <v>163</v>
      </c>
      <c r="C35" s="199"/>
      <c r="D35" s="199"/>
      <c r="E35" s="199"/>
      <c r="F35" s="199"/>
      <c r="G35" s="199"/>
      <c r="H35" s="199"/>
      <c r="I35" s="199"/>
      <c r="J35" s="199"/>
      <c r="K35" s="199"/>
    </row>
    <row r="36" spans="1:11" ht="78.75" customHeight="1" x14ac:dyDescent="0.25">
      <c r="A36" s="3" t="s">
        <v>107</v>
      </c>
      <c r="B36" s="216" t="s">
        <v>233</v>
      </c>
      <c r="C36" s="217"/>
      <c r="D36" s="217"/>
      <c r="E36" s="217"/>
      <c r="F36" s="217"/>
      <c r="G36" s="217"/>
      <c r="H36" s="217"/>
      <c r="I36" s="217"/>
      <c r="J36" s="217"/>
      <c r="K36" s="217"/>
    </row>
    <row r="37" spans="1:11" ht="15" customHeight="1" x14ac:dyDescent="0.25">
      <c r="A37" s="200" t="s">
        <v>106</v>
      </c>
      <c r="B37" s="186" t="s">
        <v>105</v>
      </c>
      <c r="C37" s="187"/>
      <c r="D37" s="187"/>
      <c r="E37" s="187"/>
      <c r="F37" s="187"/>
      <c r="G37" s="187"/>
      <c r="H37" s="187"/>
      <c r="I37" s="187"/>
      <c r="J37" s="187"/>
      <c r="K37" s="212"/>
    </row>
    <row r="38" spans="1:11" ht="236.25" customHeight="1" x14ac:dyDescent="0.25">
      <c r="A38" s="200"/>
      <c r="B38" s="209" t="s">
        <v>237</v>
      </c>
      <c r="C38" s="210"/>
      <c r="D38" s="210"/>
      <c r="E38" s="210"/>
      <c r="F38" s="210"/>
      <c r="G38" s="210"/>
      <c r="H38" s="210"/>
      <c r="I38" s="210"/>
      <c r="J38" s="210"/>
      <c r="K38" s="211"/>
    </row>
    <row r="39" spans="1:11" ht="42" customHeight="1" x14ac:dyDescent="0.25">
      <c r="A39" s="109" t="s">
        <v>104</v>
      </c>
      <c r="B39" s="198" t="s">
        <v>235</v>
      </c>
      <c r="C39" s="199"/>
      <c r="D39" s="199"/>
      <c r="E39" s="199"/>
      <c r="F39" s="199"/>
      <c r="G39" s="199"/>
      <c r="H39" s="199"/>
      <c r="I39" s="199"/>
      <c r="J39" s="199"/>
      <c r="K39" s="206"/>
    </row>
    <row r="40" spans="1:11" ht="15" customHeight="1" x14ac:dyDescent="0.25">
      <c r="A40" s="21" t="s">
        <v>103</v>
      </c>
      <c r="B40" s="198" t="s">
        <v>67</v>
      </c>
      <c r="C40" s="199"/>
      <c r="D40" s="199"/>
      <c r="E40" s="199"/>
      <c r="F40" s="199"/>
      <c r="G40" s="199"/>
      <c r="H40" s="199"/>
      <c r="I40" s="199"/>
      <c r="J40" s="199"/>
      <c r="K40" s="206"/>
    </row>
    <row r="41" spans="1:11" ht="15" customHeight="1" x14ac:dyDescent="0.25">
      <c r="A41" s="5" t="s">
        <v>102</v>
      </c>
      <c r="B41" s="198" t="s">
        <v>67</v>
      </c>
      <c r="C41" s="199"/>
      <c r="D41" s="199"/>
      <c r="E41" s="199"/>
      <c r="F41" s="199"/>
      <c r="G41" s="199"/>
      <c r="H41" s="199"/>
      <c r="I41" s="199"/>
      <c r="J41" s="199"/>
      <c r="K41" s="206"/>
    </row>
    <row r="42" spans="1:11" x14ac:dyDescent="0.25">
      <c r="A42" s="4" t="s">
        <v>101</v>
      </c>
      <c r="B42" s="198" t="s">
        <v>100</v>
      </c>
      <c r="C42" s="199"/>
      <c r="D42" s="199"/>
      <c r="E42" s="199"/>
      <c r="F42" s="199"/>
      <c r="G42" s="199"/>
      <c r="H42" s="199"/>
      <c r="I42" s="199"/>
      <c r="J42" s="199"/>
      <c r="K42" s="206"/>
    </row>
    <row r="43" spans="1:11" ht="32.25" customHeight="1" x14ac:dyDescent="0.25">
      <c r="A43" s="110" t="s">
        <v>99</v>
      </c>
      <c r="B43" s="198" t="s">
        <v>240</v>
      </c>
      <c r="C43" s="199"/>
      <c r="D43" s="199"/>
      <c r="E43" s="199"/>
      <c r="F43" s="199"/>
      <c r="G43" s="199"/>
      <c r="H43" s="199"/>
      <c r="I43" s="199"/>
      <c r="J43" s="199"/>
      <c r="K43" s="206"/>
    </row>
    <row r="44" spans="1:11" ht="15" customHeight="1" x14ac:dyDescent="0.25">
      <c r="A44" s="201" t="s">
        <v>98</v>
      </c>
      <c r="B44" s="213" t="s">
        <v>97</v>
      </c>
      <c r="C44" s="214"/>
      <c r="D44" s="214"/>
      <c r="E44" s="214"/>
      <c r="F44" s="214"/>
      <c r="G44" s="214"/>
      <c r="H44" s="214"/>
      <c r="I44" s="214"/>
      <c r="J44" s="214"/>
      <c r="K44" s="215"/>
    </row>
    <row r="45" spans="1:11" ht="22.5" customHeight="1" x14ac:dyDescent="0.25">
      <c r="A45" s="202"/>
      <c r="B45" s="221" t="s">
        <v>96</v>
      </c>
      <c r="C45" s="222"/>
      <c r="D45" s="222"/>
      <c r="E45" s="222"/>
      <c r="F45" s="222"/>
      <c r="G45" s="222"/>
      <c r="H45" s="222"/>
      <c r="I45" s="222"/>
      <c r="J45" s="222"/>
      <c r="K45" s="223"/>
    </row>
    <row r="46" spans="1:11" ht="15" customHeight="1" x14ac:dyDescent="0.25">
      <c r="A46" s="203"/>
      <c r="B46" s="204" t="s">
        <v>84</v>
      </c>
      <c r="C46" s="204"/>
      <c r="D46" s="104" t="s">
        <v>92</v>
      </c>
      <c r="E46" s="104" t="s">
        <v>91</v>
      </c>
      <c r="F46" s="104" t="s">
        <v>90</v>
      </c>
      <c r="G46" s="104" t="s">
        <v>89</v>
      </c>
      <c r="H46" s="104" t="s">
        <v>81</v>
      </c>
      <c r="I46" s="104" t="s">
        <v>80</v>
      </c>
      <c r="J46" s="78"/>
      <c r="K46" s="107"/>
    </row>
    <row r="47" spans="1:11" ht="25.5" customHeight="1" x14ac:dyDescent="0.25">
      <c r="A47" s="203"/>
      <c r="B47" s="204" t="s">
        <v>94</v>
      </c>
      <c r="C47" s="204"/>
      <c r="D47" s="104" t="s">
        <v>78</v>
      </c>
      <c r="E47" s="104" t="s">
        <v>79</v>
      </c>
      <c r="F47" s="104" t="s">
        <v>78</v>
      </c>
      <c r="G47" s="104" t="s">
        <v>79</v>
      </c>
      <c r="H47" s="104" t="s">
        <v>94</v>
      </c>
      <c r="I47" s="104" t="s">
        <v>78</v>
      </c>
      <c r="J47" s="78"/>
      <c r="K47" s="107"/>
    </row>
    <row r="48" spans="1:11" ht="23.25" customHeight="1" x14ac:dyDescent="0.25">
      <c r="A48" s="202"/>
      <c r="B48" s="224" t="s">
        <v>95</v>
      </c>
      <c r="C48" s="190"/>
      <c r="D48" s="190"/>
      <c r="E48" s="190"/>
      <c r="F48" s="190"/>
      <c r="G48" s="190"/>
      <c r="H48" s="190"/>
      <c r="I48" s="225"/>
      <c r="J48" s="78"/>
      <c r="K48" s="107"/>
    </row>
    <row r="49" spans="1:11" ht="15" customHeight="1" x14ac:dyDescent="0.25">
      <c r="A49" s="202"/>
      <c r="B49" s="204" t="s">
        <v>84</v>
      </c>
      <c r="C49" s="204"/>
      <c r="D49" s="104" t="s">
        <v>92</v>
      </c>
      <c r="E49" s="104" t="s">
        <v>91</v>
      </c>
      <c r="F49" s="104" t="s">
        <v>90</v>
      </c>
      <c r="G49" s="104" t="s">
        <v>89</v>
      </c>
      <c r="H49" s="104" t="s">
        <v>81</v>
      </c>
      <c r="I49" s="104" t="s">
        <v>80</v>
      </c>
      <c r="J49" s="78"/>
      <c r="K49" s="107"/>
    </row>
    <row r="50" spans="1:11" ht="27.75" customHeight="1" x14ac:dyDescent="0.25">
      <c r="A50" s="202"/>
      <c r="B50" s="204" t="s">
        <v>94</v>
      </c>
      <c r="C50" s="204"/>
      <c r="D50" s="104" t="s">
        <v>78</v>
      </c>
      <c r="E50" s="104" t="s">
        <v>79</v>
      </c>
      <c r="F50" s="104" t="s">
        <v>78</v>
      </c>
      <c r="G50" s="104" t="s">
        <v>79</v>
      </c>
      <c r="H50" s="104" t="s">
        <v>94</v>
      </c>
      <c r="I50" s="104" t="s">
        <v>78</v>
      </c>
      <c r="J50" s="78"/>
      <c r="K50" s="107"/>
    </row>
    <row r="51" spans="1:11" x14ac:dyDescent="0.25">
      <c r="A51" s="202"/>
      <c r="B51" s="226" t="s">
        <v>93</v>
      </c>
      <c r="C51" s="227"/>
      <c r="D51" s="227"/>
      <c r="E51" s="227"/>
      <c r="F51" s="227"/>
      <c r="G51" s="227"/>
      <c r="H51" s="227"/>
      <c r="I51" s="228"/>
      <c r="J51" s="78"/>
      <c r="K51" s="107"/>
    </row>
    <row r="52" spans="1:11" x14ac:dyDescent="0.25">
      <c r="A52" s="202"/>
      <c r="B52" s="204" t="s">
        <v>84</v>
      </c>
      <c r="C52" s="204"/>
      <c r="D52" s="104" t="s">
        <v>92</v>
      </c>
      <c r="E52" s="104" t="s">
        <v>91</v>
      </c>
      <c r="F52" s="104" t="s">
        <v>90</v>
      </c>
      <c r="G52" s="104" t="s">
        <v>89</v>
      </c>
      <c r="H52" s="104" t="s">
        <v>81</v>
      </c>
      <c r="I52" s="104" t="s">
        <v>80</v>
      </c>
      <c r="J52" s="78"/>
      <c r="K52" s="107"/>
    </row>
    <row r="53" spans="1:11" x14ac:dyDescent="0.25">
      <c r="A53" s="202"/>
      <c r="B53" s="204" t="s">
        <v>78</v>
      </c>
      <c r="C53" s="204"/>
      <c r="D53" s="104" t="s">
        <v>88</v>
      </c>
      <c r="E53" s="104" t="s">
        <v>86</v>
      </c>
      <c r="F53" s="104" t="s">
        <v>88</v>
      </c>
      <c r="G53" s="104" t="s">
        <v>86</v>
      </c>
      <c r="H53" s="104" t="s">
        <v>87</v>
      </c>
      <c r="I53" s="104" t="s">
        <v>86</v>
      </c>
      <c r="J53" s="78"/>
      <c r="K53" s="107"/>
    </row>
    <row r="54" spans="1:11" x14ac:dyDescent="0.25">
      <c r="A54" s="202"/>
      <c r="B54" s="205" t="s">
        <v>85</v>
      </c>
      <c r="C54" s="199"/>
      <c r="D54" s="199"/>
      <c r="E54" s="199"/>
      <c r="F54" s="199"/>
      <c r="G54" s="199"/>
      <c r="H54" s="199"/>
      <c r="I54" s="206"/>
      <c r="J54" s="78"/>
      <c r="K54" s="107"/>
    </row>
    <row r="55" spans="1:11" x14ac:dyDescent="0.25">
      <c r="A55" s="202"/>
      <c r="B55" s="204" t="s">
        <v>84</v>
      </c>
      <c r="C55" s="204"/>
      <c r="D55" s="207" t="s">
        <v>83</v>
      </c>
      <c r="E55" s="208"/>
      <c r="F55" s="207" t="s">
        <v>82</v>
      </c>
      <c r="G55" s="208"/>
      <c r="H55" s="104" t="s">
        <v>81</v>
      </c>
      <c r="I55" s="104" t="s">
        <v>80</v>
      </c>
      <c r="J55" s="78"/>
      <c r="K55" s="107"/>
    </row>
    <row r="56" spans="1:11" x14ac:dyDescent="0.25">
      <c r="A56" s="202"/>
      <c r="B56" s="204" t="s">
        <v>76</v>
      </c>
      <c r="C56" s="204"/>
      <c r="D56" s="207" t="s">
        <v>79</v>
      </c>
      <c r="E56" s="208"/>
      <c r="F56" s="207" t="s">
        <v>78</v>
      </c>
      <c r="G56" s="208"/>
      <c r="H56" s="104" t="s">
        <v>77</v>
      </c>
      <c r="I56" s="104" t="s">
        <v>76</v>
      </c>
      <c r="J56" s="39"/>
      <c r="K56" s="38"/>
    </row>
    <row r="57" spans="1:11" ht="24" x14ac:dyDescent="0.25">
      <c r="A57" s="111" t="s">
        <v>75</v>
      </c>
      <c r="B57" s="218" t="s">
        <v>67</v>
      </c>
      <c r="C57" s="219"/>
      <c r="D57" s="219"/>
      <c r="E57" s="219"/>
      <c r="F57" s="219"/>
      <c r="G57" s="219"/>
      <c r="H57" s="219"/>
      <c r="I57" s="219"/>
      <c r="J57" s="219"/>
      <c r="K57" s="220"/>
    </row>
    <row r="58" spans="1:11" ht="15" customHeight="1" x14ac:dyDescent="0.25">
      <c r="A58" s="3" t="s">
        <v>74</v>
      </c>
      <c r="B58" s="218" t="s">
        <v>73</v>
      </c>
      <c r="C58" s="219"/>
      <c r="D58" s="219"/>
      <c r="E58" s="219"/>
      <c r="F58" s="219"/>
      <c r="G58" s="219"/>
      <c r="H58" s="219"/>
      <c r="I58" s="219"/>
      <c r="J58" s="219"/>
      <c r="K58" s="220"/>
    </row>
    <row r="59" spans="1:11" ht="184.5" customHeight="1" x14ac:dyDescent="0.25">
      <c r="A59" s="3" t="s">
        <v>72</v>
      </c>
      <c r="B59" s="218" t="s">
        <v>164</v>
      </c>
      <c r="C59" s="219"/>
      <c r="D59" s="219"/>
      <c r="E59" s="219"/>
      <c r="F59" s="219"/>
      <c r="G59" s="219"/>
      <c r="H59" s="219"/>
      <c r="I59" s="219"/>
      <c r="J59" s="219"/>
      <c r="K59" s="220"/>
    </row>
    <row r="60" spans="1:11" ht="15" customHeight="1" x14ac:dyDescent="0.25">
      <c r="A60" s="21" t="s">
        <v>71</v>
      </c>
      <c r="B60" s="218" t="s">
        <v>70</v>
      </c>
      <c r="C60" s="219"/>
      <c r="D60" s="219"/>
      <c r="E60" s="219"/>
      <c r="F60" s="219"/>
      <c r="G60" s="219"/>
      <c r="H60" s="219"/>
      <c r="I60" s="219"/>
      <c r="J60" s="219"/>
      <c r="K60" s="220"/>
    </row>
    <row r="61" spans="1:11" ht="15" customHeight="1" x14ac:dyDescent="0.25">
      <c r="A61" s="21" t="s">
        <v>69</v>
      </c>
      <c r="B61" s="218" t="s">
        <v>67</v>
      </c>
      <c r="C61" s="219"/>
      <c r="D61" s="219"/>
      <c r="E61" s="219"/>
      <c r="F61" s="219"/>
      <c r="G61" s="219"/>
      <c r="H61" s="219"/>
      <c r="I61" s="219"/>
      <c r="J61" s="219"/>
      <c r="K61" s="220"/>
    </row>
    <row r="62" spans="1:11" ht="15" customHeight="1" x14ac:dyDescent="0.25">
      <c r="A62" s="21" t="s">
        <v>68</v>
      </c>
      <c r="B62" s="218" t="s">
        <v>67</v>
      </c>
      <c r="C62" s="219"/>
      <c r="D62" s="219"/>
      <c r="E62" s="219"/>
      <c r="F62" s="219"/>
      <c r="G62" s="219"/>
      <c r="H62" s="219"/>
      <c r="I62" s="219"/>
      <c r="J62" s="219"/>
      <c r="K62" s="220"/>
    </row>
  </sheetData>
  <mergeCells count="53">
    <mergeCell ref="B61:K61"/>
    <mergeCell ref="B62:K62"/>
    <mergeCell ref="B45:K45"/>
    <mergeCell ref="B57:K57"/>
    <mergeCell ref="B58:K58"/>
    <mergeCell ref="B59:K59"/>
    <mergeCell ref="B60:K60"/>
    <mergeCell ref="B48:I48"/>
    <mergeCell ref="B49:C49"/>
    <mergeCell ref="B52:C52"/>
    <mergeCell ref="B50:C50"/>
    <mergeCell ref="B51:I51"/>
    <mergeCell ref="B55:C55"/>
    <mergeCell ref="D55:E55"/>
    <mergeCell ref="F56:G56"/>
    <mergeCell ref="B36:K36"/>
    <mergeCell ref="B35:K35"/>
    <mergeCell ref="B40:K40"/>
    <mergeCell ref="B41:K41"/>
    <mergeCell ref="B42:K42"/>
    <mergeCell ref="A37:A38"/>
    <mergeCell ref="A44:A56"/>
    <mergeCell ref="B46:C46"/>
    <mergeCell ref="B47:C47"/>
    <mergeCell ref="B53:C53"/>
    <mergeCell ref="B54:I54"/>
    <mergeCell ref="F55:G55"/>
    <mergeCell ref="B56:C56"/>
    <mergeCell ref="D56:E56"/>
    <mergeCell ref="B39:K39"/>
    <mergeCell ref="B38:K38"/>
    <mergeCell ref="B37:K37"/>
    <mergeCell ref="B43:K43"/>
    <mergeCell ref="B44:K44"/>
    <mergeCell ref="B19:I19"/>
    <mergeCell ref="B31:C31"/>
    <mergeCell ref="B32:C32"/>
    <mergeCell ref="B33:C33"/>
    <mergeCell ref="B34:K34"/>
    <mergeCell ref="B23:K23"/>
    <mergeCell ref="B24:K24"/>
    <mergeCell ref="B20:K20"/>
    <mergeCell ref="B21:K21"/>
    <mergeCell ref="B22:K22"/>
    <mergeCell ref="D32:K32"/>
    <mergeCell ref="A23:A24"/>
    <mergeCell ref="A28:A33"/>
    <mergeCell ref="B25:K25"/>
    <mergeCell ref="B26:K26"/>
    <mergeCell ref="B27:K27"/>
    <mergeCell ref="B28:K28"/>
    <mergeCell ref="B29:K29"/>
    <mergeCell ref="B30:K30"/>
  </mergeCells>
  <pageMargins left="0.7" right="0.7" top="0.75" bottom="0.75" header="0.3" footer="0.3"/>
  <pageSetup paperSize="9" scale="77" orientation="portrait" horizontalDpi="300" verticalDpi="300" r:id="rId1"/>
  <headerFooter>
    <oddHeader>&amp;R&amp;G</oddHeader>
    <oddFooter>&amp;LPage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view="pageLayout" zoomScaleNormal="85" workbookViewId="0">
      <selection activeCell="D2" sqref="D2:F2"/>
    </sheetView>
  </sheetViews>
  <sheetFormatPr defaultColWidth="9.140625" defaultRowHeight="12.75" x14ac:dyDescent="0.2"/>
  <cols>
    <col min="1" max="1" width="5.42578125" style="1" bestFit="1" customWidth="1"/>
    <col min="2" max="2" width="16.85546875" style="1" bestFit="1" customWidth="1"/>
    <col min="3" max="3" width="7.28515625" style="1" bestFit="1" customWidth="1"/>
    <col min="4" max="4" width="7.5703125" style="1" bestFit="1" customWidth="1"/>
    <col min="5" max="6" width="8" style="1" bestFit="1" customWidth="1"/>
    <col min="7" max="7" width="7.28515625" style="1" bestFit="1" customWidth="1"/>
    <col min="8" max="8" width="7.5703125" style="1" bestFit="1" customWidth="1"/>
    <col min="9" max="9" width="8" style="1" bestFit="1" customWidth="1"/>
    <col min="10" max="10" width="7.28515625" style="1" bestFit="1" customWidth="1"/>
    <col min="11" max="11" width="7.5703125" style="1" bestFit="1" customWidth="1"/>
    <col min="12" max="12" width="8" style="1" bestFit="1" customWidth="1"/>
    <col min="13" max="16384" width="9.140625" style="1"/>
  </cols>
  <sheetData>
    <row r="1" spans="1:12" ht="15.75" thickBot="1" x14ac:dyDescent="0.25">
      <c r="A1" s="229" t="s">
        <v>238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ht="15" customHeight="1" thickBot="1" x14ac:dyDescent="0.25">
      <c r="A2" s="229"/>
      <c r="B2" s="230"/>
      <c r="C2" s="230"/>
      <c r="D2" s="232" t="s">
        <v>227</v>
      </c>
      <c r="E2" s="230"/>
      <c r="F2" s="231"/>
      <c r="G2" s="232" t="s">
        <v>228</v>
      </c>
      <c r="H2" s="230"/>
      <c r="I2" s="231"/>
      <c r="J2" s="232" t="s">
        <v>229</v>
      </c>
      <c r="K2" s="230"/>
      <c r="L2" s="231"/>
    </row>
    <row r="3" spans="1:12" ht="15.75" thickBot="1" x14ac:dyDescent="0.25">
      <c r="A3" s="233"/>
      <c r="B3" s="234"/>
      <c r="C3" s="82" t="s">
        <v>196</v>
      </c>
      <c r="D3" s="83" t="s">
        <v>167</v>
      </c>
      <c r="E3" s="84" t="s">
        <v>169</v>
      </c>
      <c r="F3" s="85" t="s">
        <v>168</v>
      </c>
      <c r="G3" s="83" t="s">
        <v>167</v>
      </c>
      <c r="H3" s="84" t="s">
        <v>169</v>
      </c>
      <c r="I3" s="85" t="s">
        <v>168</v>
      </c>
      <c r="J3" s="83" t="s">
        <v>167</v>
      </c>
      <c r="K3" s="84" t="s">
        <v>169</v>
      </c>
      <c r="L3" s="85" t="s">
        <v>168</v>
      </c>
    </row>
    <row r="4" spans="1:12" ht="15" x14ac:dyDescent="0.2">
      <c r="A4" s="86" t="s">
        <v>38</v>
      </c>
      <c r="B4" s="87" t="s">
        <v>39</v>
      </c>
      <c r="C4" s="88" t="s">
        <v>33</v>
      </c>
      <c r="D4" s="97">
        <v>35</v>
      </c>
      <c r="E4" s="98">
        <v>35</v>
      </c>
      <c r="F4" s="99">
        <v>35</v>
      </c>
      <c r="G4" s="97">
        <v>70</v>
      </c>
      <c r="H4" s="98">
        <v>70</v>
      </c>
      <c r="I4" s="99">
        <v>70</v>
      </c>
      <c r="J4" s="97">
        <v>90</v>
      </c>
      <c r="K4" s="98">
        <v>90</v>
      </c>
      <c r="L4" s="99">
        <v>90</v>
      </c>
    </row>
    <row r="5" spans="1:12" ht="15" x14ac:dyDescent="0.2">
      <c r="A5" s="86" t="s">
        <v>31</v>
      </c>
      <c r="B5" s="87" t="s">
        <v>32</v>
      </c>
      <c r="C5" s="88" t="s">
        <v>33</v>
      </c>
      <c r="D5" s="97">
        <v>35</v>
      </c>
      <c r="E5" s="98">
        <v>35</v>
      </c>
      <c r="F5" s="99">
        <v>35</v>
      </c>
      <c r="G5" s="97">
        <v>70</v>
      </c>
      <c r="H5" s="98">
        <v>70</v>
      </c>
      <c r="I5" s="99">
        <v>70</v>
      </c>
      <c r="J5" s="97">
        <v>90</v>
      </c>
      <c r="K5" s="98">
        <v>90</v>
      </c>
      <c r="L5" s="99">
        <v>90</v>
      </c>
    </row>
    <row r="6" spans="1:12" ht="15" x14ac:dyDescent="0.2">
      <c r="A6" s="86" t="s">
        <v>44</v>
      </c>
      <c r="B6" s="87" t="s">
        <v>45</v>
      </c>
      <c r="C6" s="88" t="s">
        <v>33</v>
      </c>
      <c r="D6" s="97">
        <v>35</v>
      </c>
      <c r="E6" s="98">
        <v>35</v>
      </c>
      <c r="F6" s="99">
        <v>35</v>
      </c>
      <c r="G6" s="97">
        <v>70</v>
      </c>
      <c r="H6" s="98">
        <v>70</v>
      </c>
      <c r="I6" s="99">
        <v>70</v>
      </c>
      <c r="J6" s="97">
        <v>90</v>
      </c>
      <c r="K6" s="98">
        <v>90</v>
      </c>
      <c r="L6" s="99">
        <v>90</v>
      </c>
    </row>
    <row r="7" spans="1:12" ht="15" x14ac:dyDescent="0.2">
      <c r="A7" s="86" t="s">
        <v>42</v>
      </c>
      <c r="B7" s="87" t="s">
        <v>43</v>
      </c>
      <c r="C7" s="88" t="s">
        <v>33</v>
      </c>
      <c r="D7" s="97">
        <v>35</v>
      </c>
      <c r="E7" s="98">
        <v>35</v>
      </c>
      <c r="F7" s="99">
        <v>35</v>
      </c>
      <c r="G7" s="97">
        <v>70</v>
      </c>
      <c r="H7" s="98">
        <v>70</v>
      </c>
      <c r="I7" s="99">
        <v>70</v>
      </c>
      <c r="J7" s="97">
        <v>90</v>
      </c>
      <c r="K7" s="98">
        <v>90</v>
      </c>
      <c r="L7" s="99">
        <v>90</v>
      </c>
    </row>
    <row r="8" spans="1:12" ht="15" x14ac:dyDescent="0.2">
      <c r="A8" s="86" t="s">
        <v>36</v>
      </c>
      <c r="B8" s="87" t="s">
        <v>37</v>
      </c>
      <c r="C8" s="88" t="s">
        <v>33</v>
      </c>
      <c r="D8" s="97">
        <v>35</v>
      </c>
      <c r="E8" s="98">
        <v>35</v>
      </c>
      <c r="F8" s="99">
        <v>35</v>
      </c>
      <c r="G8" s="97">
        <v>70</v>
      </c>
      <c r="H8" s="98">
        <v>70</v>
      </c>
      <c r="I8" s="99">
        <v>70</v>
      </c>
      <c r="J8" s="97">
        <v>90</v>
      </c>
      <c r="K8" s="98">
        <v>90</v>
      </c>
      <c r="L8" s="99">
        <v>90</v>
      </c>
    </row>
    <row r="9" spans="1:12" ht="15" x14ac:dyDescent="0.2">
      <c r="A9" s="86" t="s">
        <v>34</v>
      </c>
      <c r="B9" s="87" t="s">
        <v>35</v>
      </c>
      <c r="C9" s="88" t="s">
        <v>33</v>
      </c>
      <c r="D9" s="97">
        <v>35</v>
      </c>
      <c r="E9" s="98">
        <v>35</v>
      </c>
      <c r="F9" s="100">
        <v>35</v>
      </c>
      <c r="G9" s="97">
        <v>70</v>
      </c>
      <c r="H9" s="98">
        <v>70</v>
      </c>
      <c r="I9" s="100">
        <v>70</v>
      </c>
      <c r="J9" s="97">
        <v>90</v>
      </c>
      <c r="K9" s="98">
        <v>90</v>
      </c>
      <c r="L9" s="100">
        <v>90</v>
      </c>
    </row>
    <row r="10" spans="1:12" ht="15" x14ac:dyDescent="0.2">
      <c r="A10" s="86" t="s">
        <v>40</v>
      </c>
      <c r="B10" s="87" t="s">
        <v>41</v>
      </c>
      <c r="C10" s="88" t="s">
        <v>33</v>
      </c>
      <c r="D10" s="97">
        <v>35</v>
      </c>
      <c r="E10" s="98">
        <v>35</v>
      </c>
      <c r="F10" s="100">
        <v>35</v>
      </c>
      <c r="G10" s="97">
        <v>70</v>
      </c>
      <c r="H10" s="98">
        <v>70</v>
      </c>
      <c r="I10" s="100">
        <v>70</v>
      </c>
      <c r="J10" s="97">
        <v>90</v>
      </c>
      <c r="K10" s="98">
        <v>90</v>
      </c>
      <c r="L10" s="100">
        <v>90</v>
      </c>
    </row>
    <row r="11" spans="1:12" ht="15" x14ac:dyDescent="0.2">
      <c r="A11" s="86" t="s">
        <v>46</v>
      </c>
      <c r="B11" s="87" t="s">
        <v>47</v>
      </c>
      <c r="C11" s="88" t="s">
        <v>33</v>
      </c>
      <c r="D11" s="97">
        <v>35</v>
      </c>
      <c r="E11" s="98">
        <v>35</v>
      </c>
      <c r="F11" s="100">
        <v>35</v>
      </c>
      <c r="G11" s="97">
        <v>70</v>
      </c>
      <c r="H11" s="98">
        <v>70</v>
      </c>
      <c r="I11" s="100">
        <v>70</v>
      </c>
      <c r="J11" s="97">
        <v>90</v>
      </c>
      <c r="K11" s="98">
        <v>90</v>
      </c>
      <c r="L11" s="100">
        <v>90</v>
      </c>
    </row>
    <row r="12" spans="1:12" ht="15" x14ac:dyDescent="0.2">
      <c r="A12" s="86" t="s">
        <v>53</v>
      </c>
      <c r="B12" s="87" t="s">
        <v>54</v>
      </c>
      <c r="C12" s="88" t="s">
        <v>52</v>
      </c>
      <c r="D12" s="97">
        <v>55</v>
      </c>
      <c r="E12" s="98">
        <v>55</v>
      </c>
      <c r="F12" s="100">
        <v>55</v>
      </c>
      <c r="G12" s="97">
        <v>90</v>
      </c>
      <c r="H12" s="98">
        <v>90</v>
      </c>
      <c r="I12" s="100">
        <v>90</v>
      </c>
      <c r="J12" s="97">
        <v>105</v>
      </c>
      <c r="K12" s="98">
        <v>105</v>
      </c>
      <c r="L12" s="100">
        <v>105</v>
      </c>
    </row>
    <row r="13" spans="1:12" ht="15" x14ac:dyDescent="0.2">
      <c r="A13" s="86" t="s">
        <v>50</v>
      </c>
      <c r="B13" s="87" t="s">
        <v>51</v>
      </c>
      <c r="C13" s="88" t="s">
        <v>52</v>
      </c>
      <c r="D13" s="97">
        <v>55</v>
      </c>
      <c r="E13" s="98">
        <v>55</v>
      </c>
      <c r="F13" s="100">
        <v>55</v>
      </c>
      <c r="G13" s="97">
        <v>90</v>
      </c>
      <c r="H13" s="98">
        <v>90</v>
      </c>
      <c r="I13" s="100">
        <v>90</v>
      </c>
      <c r="J13" s="97">
        <v>105</v>
      </c>
      <c r="K13" s="98">
        <v>105</v>
      </c>
      <c r="L13" s="100">
        <v>105</v>
      </c>
    </row>
    <row r="14" spans="1:12" ht="15" x14ac:dyDescent="0.2">
      <c r="A14" s="86" t="s">
        <v>48</v>
      </c>
      <c r="B14" s="87" t="s">
        <v>49</v>
      </c>
      <c r="C14" s="88" t="s">
        <v>33</v>
      </c>
      <c r="D14" s="97">
        <v>55</v>
      </c>
      <c r="E14" s="98">
        <v>55</v>
      </c>
      <c r="F14" s="100">
        <v>55</v>
      </c>
      <c r="G14" s="97">
        <v>90</v>
      </c>
      <c r="H14" s="98">
        <v>90</v>
      </c>
      <c r="I14" s="100">
        <v>90</v>
      </c>
      <c r="J14" s="97">
        <v>105</v>
      </c>
      <c r="K14" s="98">
        <v>105</v>
      </c>
      <c r="L14" s="100">
        <v>105</v>
      </c>
    </row>
    <row r="15" spans="1:12" ht="15" x14ac:dyDescent="0.2">
      <c r="A15" s="86" t="s">
        <v>63</v>
      </c>
      <c r="B15" s="87" t="s">
        <v>64</v>
      </c>
      <c r="C15" s="88" t="s">
        <v>52</v>
      </c>
      <c r="D15" s="97">
        <v>55</v>
      </c>
      <c r="E15" s="98">
        <v>55</v>
      </c>
      <c r="F15" s="100">
        <v>55</v>
      </c>
      <c r="G15" s="97">
        <v>90</v>
      </c>
      <c r="H15" s="98">
        <v>90</v>
      </c>
      <c r="I15" s="100">
        <v>90</v>
      </c>
      <c r="J15" s="97">
        <v>105</v>
      </c>
      <c r="K15" s="98">
        <v>105</v>
      </c>
      <c r="L15" s="100">
        <v>105</v>
      </c>
    </row>
    <row r="16" spans="1:12" ht="15" x14ac:dyDescent="0.2">
      <c r="A16" s="86" t="s">
        <v>61</v>
      </c>
      <c r="B16" s="87" t="s">
        <v>62</v>
      </c>
      <c r="C16" s="88" t="s">
        <v>52</v>
      </c>
      <c r="D16" s="97">
        <v>55</v>
      </c>
      <c r="E16" s="98">
        <v>55</v>
      </c>
      <c r="F16" s="100">
        <v>55</v>
      </c>
      <c r="G16" s="97">
        <v>90</v>
      </c>
      <c r="H16" s="98">
        <v>90</v>
      </c>
      <c r="I16" s="100">
        <v>90</v>
      </c>
      <c r="J16" s="97">
        <v>105</v>
      </c>
      <c r="K16" s="98">
        <v>105</v>
      </c>
      <c r="L16" s="100">
        <v>105</v>
      </c>
    </row>
    <row r="17" spans="1:12" ht="15" x14ac:dyDescent="0.2">
      <c r="A17" s="86" t="s">
        <v>65</v>
      </c>
      <c r="B17" s="87" t="s">
        <v>66</v>
      </c>
      <c r="C17" s="88" t="s">
        <v>33</v>
      </c>
      <c r="D17" s="97">
        <v>55</v>
      </c>
      <c r="E17" s="98">
        <v>55</v>
      </c>
      <c r="F17" s="100">
        <v>55</v>
      </c>
      <c r="G17" s="97">
        <v>90</v>
      </c>
      <c r="H17" s="98">
        <v>90</v>
      </c>
      <c r="I17" s="100">
        <v>90</v>
      </c>
      <c r="J17" s="97">
        <v>105</v>
      </c>
      <c r="K17" s="98">
        <v>105</v>
      </c>
      <c r="L17" s="100">
        <v>105</v>
      </c>
    </row>
    <row r="18" spans="1:12" ht="15" x14ac:dyDescent="0.2">
      <c r="A18" s="86" t="s">
        <v>55</v>
      </c>
      <c r="B18" s="87" t="s">
        <v>56</v>
      </c>
      <c r="C18" s="88" t="s">
        <v>52</v>
      </c>
      <c r="D18" s="97">
        <v>70</v>
      </c>
      <c r="E18" s="98">
        <v>70</v>
      </c>
      <c r="F18" s="100">
        <v>35</v>
      </c>
      <c r="G18" s="97">
        <v>105</v>
      </c>
      <c r="H18" s="98">
        <v>105</v>
      </c>
      <c r="I18" s="100">
        <v>70</v>
      </c>
      <c r="J18" s="97">
        <v>140</v>
      </c>
      <c r="K18" s="98">
        <v>140</v>
      </c>
      <c r="L18" s="100">
        <v>90</v>
      </c>
    </row>
    <row r="19" spans="1:12" ht="15" x14ac:dyDescent="0.2">
      <c r="A19" s="86" t="s">
        <v>57</v>
      </c>
      <c r="B19" s="87" t="s">
        <v>58</v>
      </c>
      <c r="C19" s="88" t="s">
        <v>52</v>
      </c>
      <c r="D19" s="97">
        <v>70</v>
      </c>
      <c r="E19" s="98">
        <v>70</v>
      </c>
      <c r="F19" s="100">
        <v>35</v>
      </c>
      <c r="G19" s="97">
        <v>105</v>
      </c>
      <c r="H19" s="98">
        <v>105</v>
      </c>
      <c r="I19" s="100">
        <v>70</v>
      </c>
      <c r="J19" s="97">
        <v>140</v>
      </c>
      <c r="K19" s="98">
        <v>140</v>
      </c>
      <c r="L19" s="100">
        <v>90</v>
      </c>
    </row>
    <row r="20" spans="1:12" ht="15.75" thickBot="1" x14ac:dyDescent="0.25">
      <c r="A20" s="89" t="s">
        <v>59</v>
      </c>
      <c r="B20" s="90" t="s">
        <v>60</v>
      </c>
      <c r="C20" s="91" t="s">
        <v>52</v>
      </c>
      <c r="D20" s="101">
        <v>70</v>
      </c>
      <c r="E20" s="102">
        <v>70</v>
      </c>
      <c r="F20" s="103">
        <v>35</v>
      </c>
      <c r="G20" s="101">
        <v>105</v>
      </c>
      <c r="H20" s="102">
        <v>105</v>
      </c>
      <c r="I20" s="103">
        <v>70</v>
      </c>
      <c r="J20" s="101">
        <v>140</v>
      </c>
      <c r="K20" s="102">
        <v>140</v>
      </c>
      <c r="L20" s="103">
        <v>90</v>
      </c>
    </row>
    <row r="21" spans="1:12" ht="13.5" thickBot="1" x14ac:dyDescent="0.25"/>
    <row r="22" spans="1:12" ht="25.5" customHeight="1" x14ac:dyDescent="0.2">
      <c r="A22" s="247" t="s">
        <v>239</v>
      </c>
      <c r="B22" s="248"/>
      <c r="C22" s="235" t="s">
        <v>231</v>
      </c>
      <c r="D22" s="236"/>
      <c r="E22" s="235" t="s">
        <v>232</v>
      </c>
      <c r="F22" s="239"/>
    </row>
    <row r="23" spans="1:12" ht="24.75" customHeight="1" thickBot="1" x14ac:dyDescent="0.25">
      <c r="A23" s="249"/>
      <c r="B23" s="250"/>
      <c r="C23" s="237"/>
      <c r="D23" s="238"/>
      <c r="E23" s="237"/>
      <c r="F23" s="240"/>
    </row>
    <row r="24" spans="1:12" ht="15" x14ac:dyDescent="0.2">
      <c r="A24" s="92" t="s">
        <v>170</v>
      </c>
      <c r="B24" s="93" t="s">
        <v>171</v>
      </c>
      <c r="C24" s="241">
        <v>150</v>
      </c>
      <c r="D24" s="242"/>
      <c r="E24" s="241">
        <v>295</v>
      </c>
      <c r="F24" s="242"/>
    </row>
    <row r="25" spans="1:12" ht="15" x14ac:dyDescent="0.2">
      <c r="A25" s="92" t="s">
        <v>172</v>
      </c>
      <c r="B25" s="93" t="s">
        <v>173</v>
      </c>
      <c r="C25" s="243"/>
      <c r="D25" s="244"/>
      <c r="E25" s="243"/>
      <c r="F25" s="244"/>
    </row>
    <row r="26" spans="1:12" ht="15" x14ac:dyDescent="0.2">
      <c r="A26" s="92" t="s">
        <v>174</v>
      </c>
      <c r="B26" s="93" t="s">
        <v>175</v>
      </c>
      <c r="C26" s="245"/>
      <c r="D26" s="246"/>
      <c r="E26" s="245"/>
      <c r="F26" s="246"/>
    </row>
    <row r="27" spans="1:12" ht="15" x14ac:dyDescent="0.2">
      <c r="A27" s="92" t="s">
        <v>176</v>
      </c>
      <c r="B27" s="93" t="s">
        <v>177</v>
      </c>
      <c r="C27" s="251">
        <v>185</v>
      </c>
      <c r="D27" s="252"/>
      <c r="E27" s="251">
        <v>370</v>
      </c>
      <c r="F27" s="252"/>
    </row>
    <row r="28" spans="1:12" ht="15" x14ac:dyDescent="0.2">
      <c r="A28" s="92" t="s">
        <v>178</v>
      </c>
      <c r="B28" s="93" t="s">
        <v>179</v>
      </c>
      <c r="C28" s="253">
        <v>260</v>
      </c>
      <c r="D28" s="254"/>
      <c r="E28" s="253">
        <v>520</v>
      </c>
      <c r="F28" s="254"/>
    </row>
    <row r="29" spans="1:12" ht="15" x14ac:dyDescent="0.2">
      <c r="A29" s="92" t="s">
        <v>180</v>
      </c>
      <c r="B29" s="93" t="s">
        <v>181</v>
      </c>
      <c r="C29" s="245"/>
      <c r="D29" s="246"/>
      <c r="E29" s="245"/>
      <c r="F29" s="246"/>
    </row>
    <row r="30" spans="1:12" ht="15" x14ac:dyDescent="0.2">
      <c r="A30" s="92" t="s">
        <v>182</v>
      </c>
      <c r="B30" s="93" t="s">
        <v>183</v>
      </c>
      <c r="C30" s="251">
        <v>335</v>
      </c>
      <c r="D30" s="252"/>
      <c r="E30" s="251">
        <v>665</v>
      </c>
      <c r="F30" s="252"/>
    </row>
    <row r="31" spans="1:12" ht="15" x14ac:dyDescent="0.2">
      <c r="A31" s="92" t="s">
        <v>184</v>
      </c>
      <c r="B31" s="93" t="s">
        <v>185</v>
      </c>
      <c r="C31" s="253">
        <v>150</v>
      </c>
      <c r="D31" s="254"/>
      <c r="E31" s="253">
        <v>295</v>
      </c>
      <c r="F31" s="254"/>
    </row>
    <row r="32" spans="1:12" ht="15" x14ac:dyDescent="0.2">
      <c r="A32" s="92" t="s">
        <v>186</v>
      </c>
      <c r="B32" s="93" t="s">
        <v>187</v>
      </c>
      <c r="C32" s="243"/>
      <c r="D32" s="244"/>
      <c r="E32" s="243"/>
      <c r="F32" s="244"/>
    </row>
    <row r="33" spans="1:6" ht="15" x14ac:dyDescent="0.2">
      <c r="A33" s="92" t="s">
        <v>188</v>
      </c>
      <c r="B33" s="93" t="s">
        <v>189</v>
      </c>
      <c r="C33" s="245"/>
      <c r="D33" s="246"/>
      <c r="E33" s="245"/>
      <c r="F33" s="246"/>
    </row>
    <row r="34" spans="1:6" ht="15" x14ac:dyDescent="0.2">
      <c r="A34" s="92" t="s">
        <v>190</v>
      </c>
      <c r="B34" s="93" t="s">
        <v>191</v>
      </c>
      <c r="C34" s="253">
        <v>185</v>
      </c>
      <c r="D34" s="254"/>
      <c r="E34" s="253">
        <v>370</v>
      </c>
      <c r="F34" s="254"/>
    </row>
    <row r="35" spans="1:6" ht="15" x14ac:dyDescent="0.2">
      <c r="A35" s="92" t="s">
        <v>192</v>
      </c>
      <c r="B35" s="93" t="s">
        <v>193</v>
      </c>
      <c r="C35" s="245"/>
      <c r="D35" s="246"/>
      <c r="E35" s="245"/>
      <c r="F35" s="246"/>
    </row>
    <row r="36" spans="1:6" ht="15.75" thickBot="1" x14ac:dyDescent="0.25">
      <c r="A36" s="94" t="s">
        <v>194</v>
      </c>
      <c r="B36" s="95" t="s">
        <v>195</v>
      </c>
      <c r="C36" s="255">
        <v>260</v>
      </c>
      <c r="D36" s="256"/>
      <c r="E36" s="255">
        <v>520</v>
      </c>
      <c r="F36" s="256"/>
    </row>
    <row r="38" spans="1:6" ht="12.75" customHeight="1" x14ac:dyDescent="0.2"/>
    <row r="40" spans="1:6" ht="12.75" customHeight="1" x14ac:dyDescent="0.2"/>
    <row r="41" spans="1:6" ht="12.75" customHeight="1" x14ac:dyDescent="0.2"/>
    <row r="42" spans="1:6" ht="12.75" customHeight="1" x14ac:dyDescent="0.2"/>
    <row r="43" spans="1:6" ht="13.5" customHeight="1" x14ac:dyDescent="0.2"/>
    <row r="45" spans="1:6" ht="15" customHeight="1" x14ac:dyDescent="0.2"/>
    <row r="65" ht="13.5" customHeight="1" x14ac:dyDescent="0.2"/>
  </sheetData>
  <mergeCells count="23">
    <mergeCell ref="C31:D33"/>
    <mergeCell ref="E31:F33"/>
    <mergeCell ref="C34:D35"/>
    <mergeCell ref="E34:F35"/>
    <mergeCell ref="C36:D36"/>
    <mergeCell ref="E36:F36"/>
    <mergeCell ref="C27:D27"/>
    <mergeCell ref="E27:F27"/>
    <mergeCell ref="C28:D29"/>
    <mergeCell ref="E28:F29"/>
    <mergeCell ref="C30:D30"/>
    <mergeCell ref="E30:F30"/>
    <mergeCell ref="A3:B3"/>
    <mergeCell ref="C22:D23"/>
    <mergeCell ref="E22:F23"/>
    <mergeCell ref="C24:D26"/>
    <mergeCell ref="E24:F26"/>
    <mergeCell ref="A22:B23"/>
    <mergeCell ref="A1:L1"/>
    <mergeCell ref="A2:C2"/>
    <mergeCell ref="D2:F2"/>
    <mergeCell ref="G2:I2"/>
    <mergeCell ref="J2:L2"/>
  </mergeCells>
  <conditionalFormatting sqref="D4:L20">
    <cfRule type="cellIs" dxfId="5" priority="1" operator="equal">
      <formula>35</formula>
    </cfRule>
    <cfRule type="cellIs" dxfId="4" priority="2" operator="equal">
      <formula>55</formula>
    </cfRule>
    <cfRule type="cellIs" dxfId="3" priority="3" operator="equal">
      <formula>70</formula>
    </cfRule>
    <cfRule type="cellIs" dxfId="2" priority="4" operator="equal">
      <formula>90</formula>
    </cfRule>
    <cfRule type="cellIs" dxfId="1" priority="5" operator="equal">
      <formula>105</formula>
    </cfRule>
    <cfRule type="cellIs" dxfId="0" priority="6" operator="equal">
      <formula>140</formula>
    </cfRule>
  </conditionalFormatting>
  <pageMargins left="0.7" right="0.7" top="0.75" bottom="0.75" header="0.3" footer="0.3"/>
  <pageSetup scale="91" fitToHeight="0" orientation="portrait" r:id="rId1"/>
  <headerFooter>
    <oddHeader>&amp;R&amp;G</oddHeader>
    <oddFooter>&amp;LPage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6A88FC-E477-489E-82D7-E6DA8DFBC786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421F641-73CE-4164-826B-4D2A1EAA9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42A878-607B-4790-A15C-316DB726C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Fare Details</vt:lpstr>
      <vt:lpstr>Fare Rules</vt:lpstr>
      <vt:lpstr>Add-Ons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DTW</dc:creator>
  <cp:lastModifiedBy>TCHC01</cp:lastModifiedBy>
  <cp:lastPrinted>2019-03-27T08:33:46Z</cp:lastPrinted>
  <dcterms:created xsi:type="dcterms:W3CDTF">2018-06-14T19:36:23Z</dcterms:created>
  <dcterms:modified xsi:type="dcterms:W3CDTF">2020-09-16T09:10:54Z</dcterms:modified>
</cp:coreProperties>
</file>